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xl/queryTables/queryTable16.xml" ContentType="application/vnd.openxmlformats-officedocument.spreadsheetml.queryTable+xml"/>
  <Override PartName="/xl/queryTables/queryTable17.xml" ContentType="application/vnd.openxmlformats-officedocument.spreadsheetml.queryTable+xml"/>
  <Override PartName="/xl/queryTables/queryTable18.xml" ContentType="application/vnd.openxmlformats-officedocument.spreadsheetml.queryTable+xml"/>
  <Override PartName="/xl/queryTables/queryTable19.xml" ContentType="application/vnd.openxmlformats-officedocument.spreadsheetml.queryTable+xml"/>
  <Override PartName="/xl/queryTables/queryTable20.xml" ContentType="application/vnd.openxmlformats-officedocument.spreadsheetml.queryTable+xml"/>
  <Override PartName="/xl/queryTables/queryTable21.xml" ContentType="application/vnd.openxmlformats-officedocument.spreadsheetml.queryTable+xml"/>
  <Override PartName="/xl/queryTables/queryTable22.xml" ContentType="application/vnd.openxmlformats-officedocument.spreadsheetml.queryTable+xml"/>
  <Override PartName="/xl/queryTables/queryTable23.xml" ContentType="application/vnd.openxmlformats-officedocument.spreadsheetml.queryTable+xml"/>
  <Override PartName="/xl/queryTables/queryTable24.xml" ContentType="application/vnd.openxmlformats-officedocument.spreadsheetml.queryTable+xml"/>
  <Override PartName="/xl/queryTables/queryTable25.xml" ContentType="application/vnd.openxmlformats-officedocument.spreadsheetml.queryTable+xml"/>
  <Override PartName="/xl/queryTables/queryTable26.xml" ContentType="application/vnd.openxmlformats-officedocument.spreadsheetml.queryTable+xml"/>
  <Override PartName="/xl/queryTables/queryTable27.xml" ContentType="application/vnd.openxmlformats-officedocument.spreadsheetml.queryTable+xml"/>
  <Override PartName="/xl/queryTables/queryTable28.xml" ContentType="application/vnd.openxmlformats-officedocument.spreadsheetml.queryTable+xml"/>
  <Override PartName="/xl/queryTables/queryTable29.xml" ContentType="application/vnd.openxmlformats-officedocument.spreadsheetml.queryTable+xml"/>
  <Override PartName="/xl/queryTables/queryTable30.xml" ContentType="application/vnd.openxmlformats-officedocument.spreadsheetml.queryTable+xml"/>
  <Override PartName="/xl/queryTables/queryTable31.xml" ContentType="application/vnd.openxmlformats-officedocument.spreadsheetml.queryTable+xml"/>
  <Override PartName="/xl/queryTables/queryTable32.xml" ContentType="application/vnd.openxmlformats-officedocument.spreadsheetml.queryTable+xml"/>
  <Override PartName="/xl/queryTables/queryTable33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ento_zošit" defaultThemeVersion="124226"/>
  <mc:AlternateContent xmlns:mc="http://schemas.openxmlformats.org/markup-compatibility/2006">
    <mc:Choice Requires="x15">
      <x15ac:absPath xmlns:x15ac="http://schemas.microsoft.com/office/spreadsheetml/2010/11/ac" url="https://volkswagengroup-my.sharepoint.com/personal/juraj_sidor_volkswagen_sk/Documents/Desktop/AK/SNA/Komisia KBL/WEB SNA/SP 2023/"/>
    </mc:Choice>
  </mc:AlternateContent>
  <bookViews>
    <workbookView xWindow="0" yWindow="0" windowWidth="24000" windowHeight="9600" firstSheet="10" activeTab="13"/>
  </bookViews>
  <sheets>
    <sheet name="Slovenský pohár 2023" sheetId="12" r:id="rId1"/>
    <sheet name="Pracovny" sheetId="11" r:id="rId2"/>
    <sheet name="PribinaCup 2023Club" sheetId="139" r:id="rId3"/>
    <sheet name="PribinaCup 2023 15m" sheetId="140" r:id="rId4"/>
    <sheet name="PribinaCup 2023 20mD" sheetId="141" r:id="rId5"/>
    <sheet name="PribinaCup 2023 Open" sheetId="142" r:id="rId6"/>
    <sheet name="AZ CUp Klub 2023" sheetId="143" r:id="rId7"/>
    <sheet name="AZ CUp Kombi 2023" sheetId="168" r:id="rId8"/>
    <sheet name="PMČR Klub 2023" sheetId="169" r:id="rId9"/>
    <sheet name="PMČR Kombi 2023" sheetId="170" r:id="rId10"/>
    <sheet name="FCC 2023 Klub" sheetId="144" r:id="rId11"/>
    <sheet name="FCC 2023 15m" sheetId="145" r:id="rId12"/>
    <sheet name="FCC 2023 Combi" sheetId="146" r:id="rId13"/>
    <sheet name="FatraGlide 2023 Klub" sheetId="147" r:id="rId14"/>
    <sheet name="FatraGlide 2023 Kombi" sheetId="148" r:id="rId15"/>
    <sheet name="MAM 2023 klub" sheetId="155" r:id="rId16"/>
    <sheet name="MAM 2023 kombi" sheetId="156" r:id="rId17"/>
    <sheet name="PMSR 2022 klub" sheetId="152" r:id="rId18"/>
    <sheet name="PMSR 2023 klub" sheetId="153" r:id="rId19"/>
    <sheet name="PMSR 2023 kombi A" sheetId="154" r:id="rId20"/>
    <sheet name="PMSR 2023 kombi B" sheetId="171" r:id="rId21"/>
    <sheet name="EGC 2023 18m" sheetId="157" r:id="rId22"/>
    <sheet name="EGC 2023 20m" sheetId="172" r:id="rId23"/>
    <sheet name="JEGC 2023 klub" sheetId="158" r:id="rId24"/>
    <sheet name="Trogar1 2023 klub" sheetId="162" r:id="rId25"/>
    <sheet name="Trogar1 2023 open" sheetId="163" r:id="rId26"/>
    <sheet name="Trogar2 2023 open" sheetId="165" r:id="rId27"/>
    <sheet name="OPS 2022" sheetId="166" r:id="rId28"/>
    <sheet name="TopGun 2023" sheetId="173" r:id="rId29"/>
    <sheet name="JunSustr 2023" sheetId="174" r:id="rId30"/>
    <sheet name="MKB 2023 Klub" sheetId="175" r:id="rId31"/>
    <sheet name="MKB 2023 Open" sheetId="176" r:id="rId32"/>
    <sheet name="MKB 2023 Junior" sheetId="177" r:id="rId33"/>
  </sheets>
  <definedNames>
    <definedName name="_15m" localSheetId="11">'FCC 2023 15m'!$A$1:$H$38</definedName>
    <definedName name="_18m" localSheetId="23">'JEGC 2023 klub'!$A$1:$G$47</definedName>
    <definedName name="_xlnm._FilterDatabase" localSheetId="6" hidden="1">'AZ CUp Klub 2023'!$N$5:$N$27</definedName>
    <definedName name="_xlnm._FilterDatabase" localSheetId="7" hidden="1">'AZ CUp Kombi 2023'!$N$5:$N$27</definedName>
    <definedName name="_xlnm._FilterDatabase" localSheetId="21" hidden="1">'EGC 2023 18m'!$N$5:$N$60</definedName>
    <definedName name="_xlnm._FilterDatabase" localSheetId="22" hidden="1">'EGC 2023 20m'!$N$5:$N$60</definedName>
    <definedName name="_xlnm._FilterDatabase" localSheetId="13" hidden="1">'FatraGlide 2023 Klub'!$N$5:$N$41</definedName>
    <definedName name="_xlnm._FilterDatabase" localSheetId="14" hidden="1">'FatraGlide 2023 Kombi'!$N$5:$N$15</definedName>
    <definedName name="_xlnm._FilterDatabase" localSheetId="11" hidden="1">'FCC 2023 15m'!$N$5:$N$34</definedName>
    <definedName name="_xlnm._FilterDatabase" localSheetId="12" hidden="1">'FCC 2023 Combi'!$N$5:$N$62</definedName>
    <definedName name="_xlnm._FilterDatabase" localSheetId="10" hidden="1">'FCC 2023 Klub'!$N$5:$N$48</definedName>
    <definedName name="_xlnm._FilterDatabase" localSheetId="23" hidden="1">'JEGC 2023 klub'!$N$5:$N$58</definedName>
    <definedName name="_xlnm._FilterDatabase" localSheetId="30" hidden="1">'MKB 2023 Klub'!$N$5:$N$23</definedName>
    <definedName name="_xlnm._FilterDatabase" localSheetId="31" hidden="1">'MKB 2023 Open'!$N$5:$N$11</definedName>
    <definedName name="_xlnm._FilterDatabase" localSheetId="27" hidden="1">'OPS 2022'!$N$5:$N$34</definedName>
    <definedName name="_xlnm._FilterDatabase" localSheetId="8" hidden="1">'PMČR Klub 2023'!$N$5:$N$38</definedName>
    <definedName name="_xlnm._FilterDatabase" localSheetId="9" hidden="1">'PMČR Kombi 2023'!$N$5:$N$27</definedName>
    <definedName name="_xlnm._FilterDatabase" localSheetId="17" hidden="1">'PMSR 2022 klub'!$N$5:$N$21</definedName>
    <definedName name="_xlnm._FilterDatabase" localSheetId="18" hidden="1">'PMSR 2023 klub'!$N$5:$N$33</definedName>
    <definedName name="_xlnm._FilterDatabase" localSheetId="19" hidden="1">'PMSR 2023 kombi A'!$N$5:$N$35</definedName>
    <definedName name="_xlnm._FilterDatabase" localSheetId="20" hidden="1">'PMSR 2023 kombi B'!$N$5:$N$36</definedName>
    <definedName name="_xlnm._FilterDatabase" localSheetId="1" hidden="1">Pracovny!$A$3:$E$102</definedName>
    <definedName name="_xlnm._FilterDatabase" localSheetId="3" hidden="1">'PribinaCup 2023 15m'!$A$5:$N$30</definedName>
    <definedName name="_xlnm._FilterDatabase" localSheetId="4" hidden="1">'PribinaCup 2023 20mD'!$A$4:$N$18</definedName>
    <definedName name="_xlnm._FilterDatabase" localSheetId="5" hidden="1">'PribinaCup 2023 Open'!$N$5:$N$51</definedName>
    <definedName name="_xlnm._FilterDatabase" localSheetId="2" hidden="1">'PribinaCup 2023Club'!$N$5:$N$33</definedName>
    <definedName name="_xlnm._FilterDatabase" localSheetId="28" hidden="1">'TopGun 2023'!$A$1:$N$15</definedName>
    <definedName name="club" localSheetId="21">'EGC 2023 18m'!$A$1:$H$33</definedName>
    <definedName name="club" localSheetId="22">'EGC 2023 20m'!$A$1:$H$33</definedName>
    <definedName name="club" localSheetId="13">'FatraGlide 2023 Klub'!$A$1:$H$21</definedName>
    <definedName name="club" localSheetId="10">'FCC 2023 Klub'!$A$1:$H$53</definedName>
    <definedName name="club" localSheetId="27">'OPS 2022'!$A$1:$H$27</definedName>
    <definedName name="club" localSheetId="2">'PribinaCup 2023Club'!$A$1:$H$38</definedName>
    <definedName name="club" localSheetId="24">'Trogar1 2023 klub'!$A$1:$M$11</definedName>
    <definedName name="club_1" localSheetId="10">'FCC 2023 Klub'!$P$1:$AC$43</definedName>
    <definedName name="club_1" localSheetId="27">'OPS 2022'!$O$1:$V$34</definedName>
    <definedName name="combi" localSheetId="12">'FCC 2023 Combi'!$A$1:$I$55</definedName>
    <definedName name="combi_1" localSheetId="12">'FCC 2023 Combi'!$O$1:$AB$62</definedName>
    <definedName name="klub" localSheetId="6">'AZ CUp Klub 2023'!$A$1:$H$27</definedName>
    <definedName name="klub" localSheetId="7">'AZ CUp Kombi 2023'!$A$1:$H$27</definedName>
    <definedName name="klub" localSheetId="8">'PMČR Klub 2023'!$A$1:$H$27</definedName>
    <definedName name="klub" localSheetId="9">'PMČR Kombi 2023'!$A$1:$H$27</definedName>
    <definedName name="klubova_trida" localSheetId="8">'PMČR Klub 2023'!$O$1:$AD$38</definedName>
    <definedName name="klubova_trieda" localSheetId="15">'MAM 2023 klub'!$A$1:$H$36</definedName>
    <definedName name="klubova_trieda" localSheetId="17">'PMSR 2022 klub'!$A$1:$H$26</definedName>
    <definedName name="kombi_trieda" localSheetId="16">'MAM 2023 kombi'!$A$1:$H$13</definedName>
    <definedName name="kombinovana_a_trieda" localSheetId="18">'PMSR 2023 klub'!$A$1:$H$18</definedName>
    <definedName name="kombinovana_b_trieda" localSheetId="19">'PMSR 2023 kombi A'!$A$1:$H$34</definedName>
    <definedName name="kombinovana_b_trieda" localSheetId="20">'PMSR 2023 kombi B'!$A$1:$H$34</definedName>
    <definedName name="kombinovana_trieda" localSheetId="14">'FatraGlide 2023 Kombi'!$A$1:$H$20</definedName>
    <definedName name="_xlnm.Print_Titles" localSheetId="0">'Slovenský pohár 2023'!$1:$3</definedName>
    <definedName name="_xlnm.Print_Area" localSheetId="0">'Slovenský pohár 2023'!$A$1:$F$102</definedName>
    <definedName name="open" localSheetId="29">'JunSustr 2023'!$A$1:$N$17</definedName>
    <definedName name="open" localSheetId="32">'MKB 2023 Junior'!$A$1:$N$17</definedName>
    <definedName name="open" localSheetId="30">'MKB 2023 Klub'!$A$1:$N$17</definedName>
    <definedName name="open" localSheetId="31">'MKB 2023 Open'!$A$1:$N$17</definedName>
    <definedName name="open" localSheetId="5">'PribinaCup 2023 Open'!$A$1:$H$51</definedName>
    <definedName name="open" localSheetId="28">'TopGun 2023'!$A$1:$N$17</definedName>
    <definedName name="open" localSheetId="25">'Trogar1 2023 open'!$A$1:$G$10</definedName>
    <definedName name="open" localSheetId="26">'Trogar2 2023 open'!$A$1:$N$17</definedName>
  </definedNames>
  <calcPr calcId="162913"/>
</workbook>
</file>

<file path=xl/calcChain.xml><?xml version="1.0" encoding="utf-8"?>
<calcChain xmlns="http://schemas.openxmlformats.org/spreadsheetml/2006/main">
  <c r="E155" i="12" l="1"/>
  <c r="E293" i="12"/>
  <c r="E205" i="12"/>
  <c r="E184" i="12"/>
  <c r="E153" i="12"/>
  <c r="E265" i="12"/>
  <c r="E135" i="12"/>
  <c r="E133" i="12"/>
  <c r="E231" i="12"/>
  <c r="E248" i="12"/>
  <c r="E261" i="12"/>
  <c r="E209" i="12"/>
  <c r="E179" i="12"/>
  <c r="E272" i="12"/>
  <c r="E115" i="12"/>
  <c r="E246" i="12"/>
  <c r="E120" i="12"/>
  <c r="E291" i="12"/>
  <c r="E253" i="12"/>
  <c r="E77" i="12"/>
  <c r="E227" i="12"/>
  <c r="E6" i="12"/>
  <c r="E42" i="12"/>
  <c r="E190" i="12"/>
  <c r="E36" i="12"/>
  <c r="E202" i="12"/>
  <c r="E33" i="12"/>
  <c r="E142" i="12"/>
  <c r="E127" i="12"/>
  <c r="E86" i="12"/>
  <c r="E82" i="12"/>
  <c r="E95" i="12"/>
  <c r="E27" i="12"/>
  <c r="E92" i="12"/>
  <c r="E167" i="12"/>
  <c r="E144" i="12"/>
  <c r="E79" i="12"/>
  <c r="E236" i="12"/>
  <c r="E242" i="12"/>
  <c r="E259" i="12"/>
  <c r="E217" i="12"/>
  <c r="E63" i="12"/>
  <c r="E39" i="12"/>
  <c r="E289" i="12"/>
  <c r="E223" i="12"/>
  <c r="E279" i="12"/>
  <c r="E267" i="12"/>
  <c r="E18" i="12"/>
  <c r="E107" i="12"/>
  <c r="E221" i="12"/>
  <c r="E157" i="12"/>
  <c r="E213" i="12"/>
  <c r="E175" i="12"/>
  <c r="E110" i="12"/>
  <c r="E207" i="12"/>
  <c r="E72" i="12"/>
  <c r="E148" i="12"/>
  <c r="E250" i="12"/>
  <c r="E101" i="12"/>
  <c r="E263" i="12"/>
  <c r="E57" i="12"/>
  <c r="E61" i="12"/>
  <c r="E200" i="12"/>
  <c r="E170" i="12"/>
  <c r="E24" i="12"/>
  <c r="E54" i="12"/>
  <c r="E287" i="12"/>
  <c r="E285" i="12"/>
  <c r="E125" i="12"/>
  <c r="E196" i="12"/>
  <c r="E137" i="12"/>
  <c r="E131" i="12"/>
  <c r="E229" i="12"/>
  <c r="E162" i="12"/>
  <c r="E159" i="12"/>
  <c r="E45" i="12"/>
  <c r="E198" i="12"/>
  <c r="E281" i="12"/>
  <c r="E188" i="12"/>
  <c r="E146" i="12"/>
  <c r="E30" i="12"/>
  <c r="E255" i="12"/>
  <c r="E269" i="12"/>
  <c r="E238" i="12"/>
  <c r="E244" i="12"/>
  <c r="E215" i="12"/>
  <c r="E193" i="12"/>
  <c r="E233" i="12"/>
  <c r="E240" i="12"/>
  <c r="E211" i="12"/>
  <c r="E165" i="12"/>
  <c r="E105" i="12"/>
  <c r="E89" i="12"/>
  <c r="E117" i="12"/>
  <c r="E51" i="12"/>
  <c r="E12" i="12"/>
  <c r="E277" i="12"/>
  <c r="E275" i="12"/>
  <c r="E173" i="12"/>
  <c r="E177" i="12"/>
  <c r="E84" i="12"/>
  <c r="E9" i="12"/>
  <c r="E21" i="12"/>
  <c r="E103" i="12"/>
  <c r="E122" i="12"/>
  <c r="E181" i="12"/>
  <c r="E225" i="12"/>
  <c r="E219" i="12"/>
  <c r="E15" i="12"/>
  <c r="E186" i="12"/>
  <c r="E140" i="12"/>
  <c r="E66" i="12"/>
  <c r="E257" i="12"/>
  <c r="E75" i="12"/>
  <c r="E48" i="12"/>
  <c r="E112" i="12"/>
  <c r="E283" i="12"/>
  <c r="E98" i="12"/>
  <c r="E151" i="12"/>
  <c r="E69" i="12"/>
  <c r="D11" i="177"/>
  <c r="E11" i="177" s="1"/>
  <c r="D10" i="177"/>
  <c r="E10" i="177" s="1"/>
  <c r="D9" i="177"/>
  <c r="E9" i="177" s="1"/>
  <c r="D8" i="177"/>
  <c r="E8" i="177" s="1"/>
  <c r="D7" i="177"/>
  <c r="E7" i="177" s="1"/>
  <c r="D6" i="177"/>
  <c r="E6" i="177" s="1"/>
  <c r="M4" i="177"/>
  <c r="K4" i="177"/>
  <c r="I4" i="177" s="1"/>
  <c r="D11" i="176"/>
  <c r="E11" i="176" s="1"/>
  <c r="D10" i="176"/>
  <c r="E10" i="176" s="1"/>
  <c r="D9" i="176"/>
  <c r="E9" i="176" s="1"/>
  <c r="D8" i="176"/>
  <c r="E8" i="176" s="1"/>
  <c r="D7" i="176"/>
  <c r="E7" i="176" s="1"/>
  <c r="D6" i="176"/>
  <c r="E6" i="176" s="1"/>
  <c r="M4" i="176"/>
  <c r="K4" i="176"/>
  <c r="I4" i="176" s="1"/>
  <c r="D12" i="175"/>
  <c r="E12" i="175" s="1"/>
  <c r="D13" i="175"/>
  <c r="E13" i="175" s="1"/>
  <c r="D14" i="175"/>
  <c r="E14" i="175" s="1"/>
  <c r="D15" i="175"/>
  <c r="E15" i="175" s="1"/>
  <c r="D16" i="175"/>
  <c r="D17" i="175"/>
  <c r="D18" i="175"/>
  <c r="D19" i="175"/>
  <c r="E19" i="175" s="1"/>
  <c r="D20" i="175"/>
  <c r="D21" i="175"/>
  <c r="E21" i="175" s="1"/>
  <c r="D22" i="175"/>
  <c r="E22" i="175" s="1"/>
  <c r="D23" i="175"/>
  <c r="E23" i="175" s="1"/>
  <c r="E16" i="175"/>
  <c r="E17" i="175"/>
  <c r="E18" i="175"/>
  <c r="E20" i="175"/>
  <c r="D11" i="175"/>
  <c r="E11" i="175" s="1"/>
  <c r="D10" i="175"/>
  <c r="E10" i="175" s="1"/>
  <c r="D9" i="175"/>
  <c r="E9" i="175" s="1"/>
  <c r="D8" i="175"/>
  <c r="E8" i="175" s="1"/>
  <c r="D7" i="175"/>
  <c r="E7" i="175" s="1"/>
  <c r="D6" i="175"/>
  <c r="E6" i="175" s="1"/>
  <c r="M4" i="175"/>
  <c r="K4" i="175"/>
  <c r="E7" i="174"/>
  <c r="D11" i="174"/>
  <c r="E11" i="174" s="1"/>
  <c r="D10" i="174"/>
  <c r="E10" i="174" s="1"/>
  <c r="D9" i="174"/>
  <c r="E9" i="174" s="1"/>
  <c r="D8" i="174"/>
  <c r="E8" i="174" s="1"/>
  <c r="D7" i="174"/>
  <c r="D6" i="174"/>
  <c r="E6" i="174" s="1"/>
  <c r="M4" i="174"/>
  <c r="K4" i="174"/>
  <c r="D12" i="173"/>
  <c r="E12" i="173" s="1"/>
  <c r="D13" i="173"/>
  <c r="E13" i="173" s="1"/>
  <c r="D14" i="173"/>
  <c r="E14" i="173" s="1"/>
  <c r="D15" i="173"/>
  <c r="E15" i="173" s="1"/>
  <c r="D11" i="173"/>
  <c r="D10" i="173"/>
  <c r="E10" i="173" s="1"/>
  <c r="D9" i="173"/>
  <c r="D8" i="173"/>
  <c r="E8" i="173" s="1"/>
  <c r="D7" i="173"/>
  <c r="D6" i="173"/>
  <c r="E6" i="173" s="1"/>
  <c r="M4" i="173"/>
  <c r="K4" i="173"/>
  <c r="I4" i="173" s="1"/>
  <c r="I11" i="173" s="1"/>
  <c r="D11" i="163"/>
  <c r="E11" i="163" s="1"/>
  <c r="D12" i="163"/>
  <c r="E12" i="163"/>
  <c r="D13" i="163"/>
  <c r="E13" i="163" s="1"/>
  <c r="D14" i="163"/>
  <c r="E14" i="163"/>
  <c r="D15" i="163"/>
  <c r="E15" i="163" s="1"/>
  <c r="D16" i="163"/>
  <c r="E16" i="163"/>
  <c r="D12" i="162"/>
  <c r="E12" i="162" s="1"/>
  <c r="D13" i="162"/>
  <c r="E13" i="162" s="1"/>
  <c r="E294" i="12" l="1"/>
  <c r="I4" i="174"/>
  <c r="I4" i="175"/>
  <c r="I12" i="173"/>
  <c r="I15" i="173"/>
  <c r="I14" i="173"/>
  <c r="I13" i="173"/>
  <c r="I11" i="177"/>
  <c r="I7" i="177"/>
  <c r="I10" i="177"/>
  <c r="I6" i="177"/>
  <c r="I8" i="177"/>
  <c r="I9" i="177"/>
  <c r="I11" i="176"/>
  <c r="I7" i="176"/>
  <c r="I8" i="176"/>
  <c r="I9" i="176"/>
  <c r="I10" i="176"/>
  <c r="I6" i="176"/>
  <c r="I11" i="174"/>
  <c r="I6" i="174"/>
  <c r="I8" i="174"/>
  <c r="I9" i="174"/>
  <c r="I10" i="174"/>
  <c r="I7" i="174"/>
  <c r="I6" i="173"/>
  <c r="I9" i="173"/>
  <c r="I7" i="173"/>
  <c r="I8" i="173"/>
  <c r="I10" i="173"/>
  <c r="D27" i="172"/>
  <c r="E27" i="172" s="1"/>
  <c r="D26" i="172"/>
  <c r="E26" i="172" s="1"/>
  <c r="D25" i="172"/>
  <c r="E25" i="172" s="1"/>
  <c r="D24" i="172"/>
  <c r="E24" i="172" s="1"/>
  <c r="D23" i="172"/>
  <c r="E23" i="172" s="1"/>
  <c r="D22" i="172"/>
  <c r="E22" i="172" s="1"/>
  <c r="D21" i="172"/>
  <c r="E21" i="172" s="1"/>
  <c r="D20" i="172"/>
  <c r="E20" i="172" s="1"/>
  <c r="D19" i="172"/>
  <c r="D18" i="172"/>
  <c r="E18" i="172" s="1"/>
  <c r="D17" i="172"/>
  <c r="E17" i="172" s="1"/>
  <c r="D16" i="172"/>
  <c r="E16" i="172" s="1"/>
  <c r="D15" i="172"/>
  <c r="E15" i="172" s="1"/>
  <c r="D14" i="172"/>
  <c r="E14" i="172" s="1"/>
  <c r="D13" i="172"/>
  <c r="E13" i="172" s="1"/>
  <c r="D12" i="172"/>
  <c r="E12" i="172" s="1"/>
  <c r="D11" i="172"/>
  <c r="E11" i="172" s="1"/>
  <c r="D10" i="172"/>
  <c r="E10" i="172" s="1"/>
  <c r="D9" i="172"/>
  <c r="E9" i="172" s="1"/>
  <c r="D8" i="172"/>
  <c r="E8" i="172" s="1"/>
  <c r="D7" i="172"/>
  <c r="E7" i="172" s="1"/>
  <c r="D6" i="172"/>
  <c r="E6" i="172" s="1"/>
  <c r="M4" i="172"/>
  <c r="I4" i="172" s="1"/>
  <c r="K4" i="172"/>
  <c r="D7" i="157"/>
  <c r="E7" i="157" s="1"/>
  <c r="D8" i="157"/>
  <c r="E8" i="157" s="1"/>
  <c r="D9" i="157"/>
  <c r="D10" i="157"/>
  <c r="D11" i="157"/>
  <c r="D12" i="157"/>
  <c r="D13" i="157"/>
  <c r="D14" i="157"/>
  <c r="E14" i="157" s="1"/>
  <c r="D15" i="157"/>
  <c r="E15" i="157" s="1"/>
  <c r="D16" i="157"/>
  <c r="E16" i="157" s="1"/>
  <c r="D17" i="157"/>
  <c r="D18" i="157"/>
  <c r="D19" i="157"/>
  <c r="D20" i="157"/>
  <c r="D21" i="157"/>
  <c r="D22" i="157"/>
  <c r="E22" i="157" s="1"/>
  <c r="D23" i="157"/>
  <c r="E23" i="157" s="1"/>
  <c r="D24" i="157"/>
  <c r="E24" i="157" s="1"/>
  <c r="D25" i="157"/>
  <c r="D26" i="157"/>
  <c r="D27" i="157"/>
  <c r="D28" i="157"/>
  <c r="D29" i="157"/>
  <c r="D30" i="157"/>
  <c r="E30" i="157" s="1"/>
  <c r="D31" i="157"/>
  <c r="E31" i="157" s="1"/>
  <c r="D32" i="157"/>
  <c r="E32" i="157" s="1"/>
  <c r="D33" i="157"/>
  <c r="D34" i="157"/>
  <c r="D35" i="157"/>
  <c r="D36" i="157"/>
  <c r="D37" i="157"/>
  <c r="D38" i="157"/>
  <c r="E38" i="157" s="1"/>
  <c r="D39" i="157"/>
  <c r="E39" i="157" s="1"/>
  <c r="D40" i="157"/>
  <c r="E40" i="157" s="1"/>
  <c r="D41" i="157"/>
  <c r="D42" i="157"/>
  <c r="E9" i="157"/>
  <c r="E10" i="157"/>
  <c r="E11" i="157"/>
  <c r="E12" i="157"/>
  <c r="E13" i="157"/>
  <c r="E17" i="157"/>
  <c r="E18" i="157"/>
  <c r="E19" i="157"/>
  <c r="E20" i="157"/>
  <c r="E21" i="157"/>
  <c r="E25" i="157"/>
  <c r="E26" i="157"/>
  <c r="E27" i="157"/>
  <c r="E28" i="157"/>
  <c r="E29" i="157"/>
  <c r="E33" i="157"/>
  <c r="E34" i="157"/>
  <c r="E35" i="157"/>
  <c r="E36" i="157"/>
  <c r="E37" i="157"/>
  <c r="E41" i="157"/>
  <c r="E42" i="157"/>
  <c r="E8" i="171"/>
  <c r="E12" i="171"/>
  <c r="E16" i="171"/>
  <c r="D19" i="171"/>
  <c r="E19" i="171" s="1"/>
  <c r="D18" i="171"/>
  <c r="E18" i="171" s="1"/>
  <c r="D17" i="171"/>
  <c r="E17" i="171" s="1"/>
  <c r="D16" i="171"/>
  <c r="D15" i="171"/>
  <c r="E15" i="171" s="1"/>
  <c r="D14" i="171"/>
  <c r="E14" i="171" s="1"/>
  <c r="D13" i="171"/>
  <c r="E13" i="171" s="1"/>
  <c r="D12" i="171"/>
  <c r="D11" i="171"/>
  <c r="E11" i="171" s="1"/>
  <c r="D10" i="171"/>
  <c r="E10" i="171" s="1"/>
  <c r="D9" i="171"/>
  <c r="E9" i="171" s="1"/>
  <c r="D8" i="171"/>
  <c r="D7" i="171"/>
  <c r="E7" i="171" s="1"/>
  <c r="D6" i="171"/>
  <c r="E6" i="171" s="1"/>
  <c r="M4" i="171"/>
  <c r="K4" i="171"/>
  <c r="D6" i="154"/>
  <c r="D7" i="154"/>
  <c r="D8" i="154"/>
  <c r="D9" i="154"/>
  <c r="D10" i="154"/>
  <c r="D11" i="154"/>
  <c r="D12" i="154"/>
  <c r="D13" i="154"/>
  <c r="D14" i="154"/>
  <c r="D15" i="154"/>
  <c r="D16" i="154"/>
  <c r="D17" i="154"/>
  <c r="D18" i="154"/>
  <c r="K4" i="153"/>
  <c r="D14" i="153"/>
  <c r="E14" i="153" s="1"/>
  <c r="D15" i="153"/>
  <c r="E15" i="153" s="1"/>
  <c r="D16" i="153"/>
  <c r="E16" i="153" s="1"/>
  <c r="D16" i="148"/>
  <c r="E16" i="148" s="1"/>
  <c r="D17" i="148"/>
  <c r="E17" i="148"/>
  <c r="D18" i="148"/>
  <c r="E18" i="148" s="1"/>
  <c r="D19" i="148"/>
  <c r="D20" i="148"/>
  <c r="E20" i="148" s="1"/>
  <c r="D22" i="147"/>
  <c r="E22" i="147" s="1"/>
  <c r="D23" i="147"/>
  <c r="E23" i="147" s="1"/>
  <c r="D24" i="147"/>
  <c r="E24" i="147" s="1"/>
  <c r="D34" i="145"/>
  <c r="E34" i="145" s="1"/>
  <c r="D35" i="145"/>
  <c r="E35" i="145"/>
  <c r="D36" i="145"/>
  <c r="E36" i="145" s="1"/>
  <c r="D16" i="170"/>
  <c r="E16" i="170" s="1"/>
  <c r="D15" i="170"/>
  <c r="E15" i="170" s="1"/>
  <c r="D14" i="170"/>
  <c r="E14" i="170" s="1"/>
  <c r="D13" i="170"/>
  <c r="E13" i="170" s="1"/>
  <c r="D12" i="170"/>
  <c r="E12" i="170" s="1"/>
  <c r="D11" i="170"/>
  <c r="E11" i="170" s="1"/>
  <c r="D10" i="170"/>
  <c r="E10" i="170" s="1"/>
  <c r="D9" i="170"/>
  <c r="E9" i="170" s="1"/>
  <c r="D8" i="170"/>
  <c r="E8" i="170" s="1"/>
  <c r="D7" i="170"/>
  <c r="E7" i="170" s="1"/>
  <c r="D6" i="170"/>
  <c r="E6" i="170" s="1"/>
  <c r="M4" i="170"/>
  <c r="K4" i="170"/>
  <c r="D21" i="169"/>
  <c r="E21" i="169" s="1"/>
  <c r="D20" i="169"/>
  <c r="E20" i="169" s="1"/>
  <c r="D19" i="169"/>
  <c r="E19" i="169" s="1"/>
  <c r="D18" i="169"/>
  <c r="E18" i="169" s="1"/>
  <c r="D17" i="169"/>
  <c r="E17" i="169" s="1"/>
  <c r="D16" i="169"/>
  <c r="E16" i="169" s="1"/>
  <c r="D15" i="169"/>
  <c r="E15" i="169" s="1"/>
  <c r="D14" i="169"/>
  <c r="E14" i="169" s="1"/>
  <c r="D13" i="169"/>
  <c r="E13" i="169" s="1"/>
  <c r="D12" i="169"/>
  <c r="E12" i="169" s="1"/>
  <c r="D11" i="169"/>
  <c r="E11" i="169" s="1"/>
  <c r="D10" i="169"/>
  <c r="E10" i="169" s="1"/>
  <c r="D9" i="169"/>
  <c r="E9" i="169" s="1"/>
  <c r="D8" i="169"/>
  <c r="E8" i="169" s="1"/>
  <c r="D7" i="169"/>
  <c r="E7" i="169" s="1"/>
  <c r="D6" i="169"/>
  <c r="E6" i="169" s="1"/>
  <c r="M4" i="169"/>
  <c r="K4" i="169"/>
  <c r="D33" i="168"/>
  <c r="E33" i="168" s="1"/>
  <c r="D34" i="168"/>
  <c r="E34" i="168"/>
  <c r="D35" i="168"/>
  <c r="E35" i="168" s="1"/>
  <c r="D36" i="168"/>
  <c r="E36" i="168"/>
  <c r="D37" i="168"/>
  <c r="E37" i="168" s="1"/>
  <c r="D32" i="168"/>
  <c r="E32" i="168" s="1"/>
  <c r="D31" i="168"/>
  <c r="E31" i="168" s="1"/>
  <c r="D30" i="168"/>
  <c r="E30" i="168" s="1"/>
  <c r="D29" i="168"/>
  <c r="E29" i="168" s="1"/>
  <c r="D28" i="168"/>
  <c r="E28" i="168" s="1"/>
  <c r="D27" i="168"/>
  <c r="E27" i="168" s="1"/>
  <c r="D26" i="168"/>
  <c r="E26" i="168" s="1"/>
  <c r="D25" i="168"/>
  <c r="E25" i="168" s="1"/>
  <c r="D24" i="168"/>
  <c r="E24" i="168" s="1"/>
  <c r="D23" i="168"/>
  <c r="E23" i="168" s="1"/>
  <c r="D22" i="168"/>
  <c r="E22" i="168" s="1"/>
  <c r="D21" i="168"/>
  <c r="E21" i="168" s="1"/>
  <c r="D20" i="168"/>
  <c r="E20" i="168" s="1"/>
  <c r="D19" i="168"/>
  <c r="E19" i="168" s="1"/>
  <c r="D18" i="168"/>
  <c r="E18" i="168" s="1"/>
  <c r="D17" i="168"/>
  <c r="E17" i="168" s="1"/>
  <c r="D16" i="168"/>
  <c r="E16" i="168" s="1"/>
  <c r="D15" i="168"/>
  <c r="E15" i="168" s="1"/>
  <c r="D14" i="168"/>
  <c r="E14" i="168" s="1"/>
  <c r="D13" i="168"/>
  <c r="E13" i="168" s="1"/>
  <c r="D12" i="168"/>
  <c r="E12" i="168" s="1"/>
  <c r="D11" i="168"/>
  <c r="E11" i="168" s="1"/>
  <c r="D10" i="168"/>
  <c r="E10" i="168" s="1"/>
  <c r="D9" i="168"/>
  <c r="E9" i="168" s="1"/>
  <c r="D8" i="168"/>
  <c r="E8" i="168" s="1"/>
  <c r="D7" i="168"/>
  <c r="E7" i="168" s="1"/>
  <c r="D6" i="168"/>
  <c r="E6" i="168" s="1"/>
  <c r="M4" i="168"/>
  <c r="K4" i="168"/>
  <c r="I4" i="168"/>
  <c r="I32" i="168" s="1"/>
  <c r="D28" i="143"/>
  <c r="E28" i="143" s="1"/>
  <c r="D29" i="143"/>
  <c r="E29" i="143"/>
  <c r="D30" i="143"/>
  <c r="E30" i="143" s="1"/>
  <c r="D31" i="143"/>
  <c r="E31" i="143" s="1"/>
  <c r="D32" i="143"/>
  <c r="E32" i="143" s="1"/>
  <c r="D18" i="141"/>
  <c r="E18" i="141" s="1"/>
  <c r="D17" i="141"/>
  <c r="E17" i="141" s="1"/>
  <c r="D16" i="141"/>
  <c r="E16" i="141" s="1"/>
  <c r="D15" i="141"/>
  <c r="E15" i="141" s="1"/>
  <c r="D14" i="141"/>
  <c r="E14" i="141" s="1"/>
  <c r="D13" i="141"/>
  <c r="D12" i="141"/>
  <c r="E12" i="141" s="1"/>
  <c r="D11" i="141"/>
  <c r="E11" i="141" s="1"/>
  <c r="D10" i="141"/>
  <c r="E10" i="141" s="1"/>
  <c r="D9" i="141"/>
  <c r="E9" i="141" s="1"/>
  <c r="D8" i="141"/>
  <c r="E8" i="141" s="1"/>
  <c r="D7" i="141"/>
  <c r="E7" i="141" s="1"/>
  <c r="D6" i="141"/>
  <c r="E6" i="141" s="1"/>
  <c r="M4" i="141"/>
  <c r="K4" i="141"/>
  <c r="D27" i="140"/>
  <c r="E27" i="140" s="1"/>
  <c r="D28" i="140"/>
  <c r="E28" i="140" s="1"/>
  <c r="D29" i="140"/>
  <c r="E29" i="140" s="1"/>
  <c r="D30" i="140"/>
  <c r="E30" i="140" s="1"/>
  <c r="D26" i="140"/>
  <c r="E26" i="140" s="1"/>
  <c r="D25" i="140"/>
  <c r="E25" i="140" s="1"/>
  <c r="D24" i="140"/>
  <c r="E24" i="140" s="1"/>
  <c r="D23" i="140"/>
  <c r="E23" i="140" s="1"/>
  <c r="D22" i="140"/>
  <c r="E22" i="140" s="1"/>
  <c r="D21" i="140"/>
  <c r="E21" i="140" s="1"/>
  <c r="D20" i="140"/>
  <c r="E20" i="140" s="1"/>
  <c r="D19" i="140"/>
  <c r="E19" i="140" s="1"/>
  <c r="D18" i="140"/>
  <c r="E18" i="140" s="1"/>
  <c r="D17" i="140"/>
  <c r="E17" i="140" s="1"/>
  <c r="D16" i="140"/>
  <c r="E16" i="140" s="1"/>
  <c r="D15" i="140"/>
  <c r="E15" i="140" s="1"/>
  <c r="D14" i="140"/>
  <c r="E14" i="140" s="1"/>
  <c r="D13" i="140"/>
  <c r="E13" i="140" s="1"/>
  <c r="D12" i="140"/>
  <c r="E12" i="140" s="1"/>
  <c r="D11" i="140"/>
  <c r="E11" i="140" s="1"/>
  <c r="D10" i="140"/>
  <c r="E10" i="140" s="1"/>
  <c r="D9" i="140"/>
  <c r="E9" i="140" s="1"/>
  <c r="D8" i="140"/>
  <c r="E8" i="140" s="1"/>
  <c r="E7" i="140"/>
  <c r="D7" i="140"/>
  <c r="D6" i="140"/>
  <c r="E6" i="140" s="1"/>
  <c r="M4" i="140"/>
  <c r="K4" i="140"/>
  <c r="I4" i="140" s="1"/>
  <c r="I16" i="140" s="1"/>
  <c r="I4" i="169" l="1"/>
  <c r="I4" i="171"/>
  <c r="I19" i="171" s="1"/>
  <c r="I13" i="175"/>
  <c r="I21" i="175"/>
  <c r="I8" i="175"/>
  <c r="I16" i="175"/>
  <c r="I14" i="175"/>
  <c r="I22" i="175"/>
  <c r="I7" i="175"/>
  <c r="I15" i="175"/>
  <c r="I23" i="175"/>
  <c r="I6" i="175"/>
  <c r="I11" i="175"/>
  <c r="I9" i="175"/>
  <c r="I17" i="175"/>
  <c r="I10" i="175"/>
  <c r="I18" i="175"/>
  <c r="I19" i="175"/>
  <c r="I12" i="175"/>
  <c r="I20" i="175"/>
  <c r="I4" i="141"/>
  <c r="I26" i="172"/>
  <c r="I22" i="172"/>
  <c r="I18" i="172"/>
  <c r="I14" i="172"/>
  <c r="I10" i="172"/>
  <c r="I6" i="172"/>
  <c r="I25" i="172"/>
  <c r="I13" i="172"/>
  <c r="I27" i="172"/>
  <c r="I23" i="172"/>
  <c r="I19" i="172"/>
  <c r="I15" i="172"/>
  <c r="I11" i="172"/>
  <c r="I7" i="172"/>
  <c r="I9" i="172"/>
  <c r="I24" i="172"/>
  <c r="I20" i="172"/>
  <c r="I16" i="172"/>
  <c r="I12" i="172"/>
  <c r="I8" i="172"/>
  <c r="I21" i="172"/>
  <c r="I17" i="172"/>
  <c r="I18" i="171"/>
  <c r="I12" i="171"/>
  <c r="I14" i="171"/>
  <c r="I10" i="171"/>
  <c r="I7" i="171"/>
  <c r="I6" i="171"/>
  <c r="I9" i="171"/>
  <c r="I11" i="171"/>
  <c r="I13" i="171"/>
  <c r="I15" i="171"/>
  <c r="I17" i="171"/>
  <c r="I16" i="171"/>
  <c r="I8" i="171"/>
  <c r="I4" i="170"/>
  <c r="I13" i="170"/>
  <c r="I9" i="170"/>
  <c r="I12" i="170"/>
  <c r="I14" i="170"/>
  <c r="I10" i="170"/>
  <c r="I6" i="170"/>
  <c r="I16" i="170"/>
  <c r="I8" i="170"/>
  <c r="I15" i="170"/>
  <c r="I11" i="170"/>
  <c r="I7" i="170"/>
  <c r="I20" i="169"/>
  <c r="I8" i="169"/>
  <c r="I12" i="169"/>
  <c r="I16" i="169"/>
  <c r="I33" i="168"/>
  <c r="I36" i="168"/>
  <c r="I35" i="168"/>
  <c r="I37" i="168"/>
  <c r="I34" i="168"/>
  <c r="I7" i="169"/>
  <c r="I11" i="169"/>
  <c r="I19" i="169"/>
  <c r="I6" i="169"/>
  <c r="I10" i="169"/>
  <c r="I14" i="169"/>
  <c r="I18" i="169"/>
  <c r="I15" i="169"/>
  <c r="I9" i="169"/>
  <c r="I13" i="169"/>
  <c r="I17" i="169"/>
  <c r="I21" i="169"/>
  <c r="I7" i="168"/>
  <c r="I11" i="168"/>
  <c r="I23" i="168"/>
  <c r="I31" i="168"/>
  <c r="I6" i="168"/>
  <c r="I10" i="168"/>
  <c r="I14" i="168"/>
  <c r="I18" i="168"/>
  <c r="I22" i="168"/>
  <c r="I26" i="168"/>
  <c r="I30" i="168"/>
  <c r="I15" i="168"/>
  <c r="I19" i="168"/>
  <c r="I27" i="168"/>
  <c r="I9" i="168"/>
  <c r="I13" i="168"/>
  <c r="I17" i="168"/>
  <c r="I21" i="168"/>
  <c r="I25" i="168"/>
  <c r="I29" i="168"/>
  <c r="I8" i="168"/>
  <c r="I12" i="168"/>
  <c r="I16" i="168"/>
  <c r="I20" i="168"/>
  <c r="I24" i="168"/>
  <c r="I28" i="168"/>
  <c r="I18" i="141"/>
  <c r="I10" i="141"/>
  <c r="I6" i="141"/>
  <c r="I9" i="141"/>
  <c r="I15" i="141"/>
  <c r="I7" i="141"/>
  <c r="I17" i="141"/>
  <c r="I16" i="141"/>
  <c r="I8" i="141"/>
  <c r="I15" i="140"/>
  <c r="I27" i="140"/>
  <c r="I23" i="140"/>
  <c r="I19" i="140"/>
  <c r="I30" i="140"/>
  <c r="I26" i="140"/>
  <c r="I22" i="140"/>
  <c r="I18" i="140"/>
  <c r="I29" i="140"/>
  <c r="I25" i="140"/>
  <c r="I21" i="140"/>
  <c r="I17" i="140"/>
  <c r="I28" i="140"/>
  <c r="I24" i="140"/>
  <c r="I20" i="140"/>
  <c r="I11" i="140"/>
  <c r="I7" i="140"/>
  <c r="I8" i="140"/>
  <c r="I12" i="140"/>
  <c r="I6" i="140"/>
  <c r="I13" i="140"/>
  <c r="I9" i="140"/>
  <c r="I14" i="140"/>
  <c r="I10" i="140"/>
  <c r="D7" i="144"/>
  <c r="E7" i="144" s="1"/>
  <c r="D8" i="144"/>
  <c r="E8" i="144" s="1"/>
  <c r="D9" i="144"/>
  <c r="E9" i="144" s="1"/>
  <c r="D10" i="144"/>
  <c r="E10" i="144" s="1"/>
  <c r="D11" i="144"/>
  <c r="E11" i="144" s="1"/>
  <c r="D12" i="144"/>
  <c r="E12" i="144" s="1"/>
  <c r="D13" i="144"/>
  <c r="E13" i="144" s="1"/>
  <c r="D14" i="144"/>
  <c r="E14" i="144" s="1"/>
  <c r="D15" i="144"/>
  <c r="E15" i="144" s="1"/>
  <c r="D16" i="144"/>
  <c r="E16" i="144" s="1"/>
  <c r="D17" i="144"/>
  <c r="E17" i="144" s="1"/>
  <c r="D18" i="144"/>
  <c r="E18" i="144" s="1"/>
  <c r="D19" i="144"/>
  <c r="E19" i="144" s="1"/>
  <c r="D20" i="144"/>
  <c r="E20" i="144" s="1"/>
  <c r="D21" i="144"/>
  <c r="E21" i="144" s="1"/>
  <c r="D22" i="144"/>
  <c r="E22" i="144" s="1"/>
  <c r="D23" i="144"/>
  <c r="E23" i="144" s="1"/>
  <c r="D24" i="144"/>
  <c r="E24" i="144" s="1"/>
  <c r="D25" i="144"/>
  <c r="E25" i="144" s="1"/>
  <c r="D26" i="144"/>
  <c r="E26" i="144" s="1"/>
  <c r="D6" i="144"/>
  <c r="E6" i="144" s="1"/>
  <c r="D7" i="166"/>
  <c r="E7" i="166" s="1"/>
  <c r="D8" i="166"/>
  <c r="E8" i="166" s="1"/>
  <c r="D9" i="166"/>
  <c r="E9" i="166" s="1"/>
  <c r="D10" i="166"/>
  <c r="E10" i="166" s="1"/>
  <c r="D11" i="166"/>
  <c r="E11" i="166" s="1"/>
  <c r="D12" i="166"/>
  <c r="E12" i="166" s="1"/>
  <c r="D13" i="166"/>
  <c r="E13" i="166" s="1"/>
  <c r="D14" i="166"/>
  <c r="E14" i="166" s="1"/>
  <c r="D15" i="166"/>
  <c r="E15" i="166" s="1"/>
  <c r="D16" i="166"/>
  <c r="E16" i="166" s="1"/>
  <c r="D17" i="166"/>
  <c r="E17" i="166" s="1"/>
  <c r="D6" i="166"/>
  <c r="E6" i="166" s="1"/>
  <c r="M4" i="166"/>
  <c r="K4" i="166"/>
  <c r="I4" i="166" s="1"/>
  <c r="I7" i="166" s="1"/>
  <c r="D7" i="165"/>
  <c r="E7" i="165" s="1"/>
  <c r="D8" i="165"/>
  <c r="E8" i="165" s="1"/>
  <c r="D9" i="165"/>
  <c r="E9" i="165" s="1"/>
  <c r="D10" i="165"/>
  <c r="E10" i="165" s="1"/>
  <c r="D11" i="165"/>
  <c r="E11" i="165" s="1"/>
  <c r="D6" i="165"/>
  <c r="E6" i="165" s="1"/>
  <c r="M4" i="165"/>
  <c r="K4" i="165"/>
  <c r="D7" i="163"/>
  <c r="E7" i="163" s="1"/>
  <c r="D8" i="163"/>
  <c r="E8" i="163" s="1"/>
  <c r="D9" i="163"/>
  <c r="E9" i="163" s="1"/>
  <c r="D10" i="163"/>
  <c r="E10" i="163"/>
  <c r="D6" i="163"/>
  <c r="E6" i="163" s="1"/>
  <c r="M4" i="163"/>
  <c r="K4" i="163"/>
  <c r="I4" i="163" s="1"/>
  <c r="D7" i="162"/>
  <c r="E7" i="162" s="1"/>
  <c r="D8" i="162"/>
  <c r="E8" i="162" s="1"/>
  <c r="D9" i="162"/>
  <c r="E9" i="162" s="1"/>
  <c r="D10" i="162"/>
  <c r="E10" i="162" s="1"/>
  <c r="D11" i="162"/>
  <c r="E11" i="162" s="1"/>
  <c r="D6" i="162"/>
  <c r="E6" i="162" s="1"/>
  <c r="M4" i="162"/>
  <c r="K4" i="162"/>
  <c r="I14" i="141" l="1"/>
  <c r="I13" i="141"/>
  <c r="I12" i="141"/>
  <c r="I11" i="141"/>
  <c r="I6" i="166"/>
  <c r="I10" i="166"/>
  <c r="I17" i="166"/>
  <c r="I13" i="166"/>
  <c r="I9" i="166"/>
  <c r="I16" i="166"/>
  <c r="I12" i="166"/>
  <c r="I8" i="166"/>
  <c r="I14" i="166"/>
  <c r="I15" i="166"/>
  <c r="I11" i="166"/>
  <c r="I4" i="165"/>
  <c r="I10" i="165" s="1"/>
  <c r="I6" i="163"/>
  <c r="I10" i="163"/>
  <c r="I14" i="163"/>
  <c r="I7" i="163"/>
  <c r="I11" i="163"/>
  <c r="I15" i="163"/>
  <c r="I8" i="163"/>
  <c r="I12" i="163"/>
  <c r="I16" i="163"/>
  <c r="I9" i="163"/>
  <c r="I13" i="163"/>
  <c r="I4" i="162"/>
  <c r="D7" i="158"/>
  <c r="E7" i="158" s="1"/>
  <c r="D8" i="158"/>
  <c r="E8" i="158" s="1"/>
  <c r="D9" i="158"/>
  <c r="E9" i="158" s="1"/>
  <c r="D10" i="158"/>
  <c r="E10" i="158" s="1"/>
  <c r="D11" i="158"/>
  <c r="E11" i="158" s="1"/>
  <c r="D12" i="158"/>
  <c r="E12" i="158" s="1"/>
  <c r="D13" i="158"/>
  <c r="E13" i="158" s="1"/>
  <c r="D14" i="158"/>
  <c r="E14" i="158"/>
  <c r="D15" i="158"/>
  <c r="E15" i="158" s="1"/>
  <c r="D16" i="158"/>
  <c r="E16" i="158" s="1"/>
  <c r="D17" i="158"/>
  <c r="E17" i="158" s="1"/>
  <c r="D18" i="158"/>
  <c r="E18" i="158" s="1"/>
  <c r="D19" i="158"/>
  <c r="E19" i="158" s="1"/>
  <c r="D20" i="158"/>
  <c r="E20" i="158" s="1"/>
  <c r="D21" i="158"/>
  <c r="E21" i="158" s="1"/>
  <c r="D22" i="158"/>
  <c r="E22" i="158" s="1"/>
  <c r="D23" i="158"/>
  <c r="E23" i="158" s="1"/>
  <c r="D24" i="158"/>
  <c r="E24" i="158" s="1"/>
  <c r="D25" i="158"/>
  <c r="E25" i="158" s="1"/>
  <c r="D26" i="158"/>
  <c r="E26" i="158" s="1"/>
  <c r="D27" i="158"/>
  <c r="E27" i="158" s="1"/>
  <c r="D28" i="158"/>
  <c r="E28" i="158" s="1"/>
  <c r="D29" i="158"/>
  <c r="E29" i="158" s="1"/>
  <c r="D30" i="158"/>
  <c r="E30" i="158" s="1"/>
  <c r="D31" i="158"/>
  <c r="E31" i="158" s="1"/>
  <c r="D32" i="158"/>
  <c r="E32" i="158" s="1"/>
  <c r="D33" i="158"/>
  <c r="E33" i="158" s="1"/>
  <c r="D34" i="158"/>
  <c r="E34" i="158" s="1"/>
  <c r="D35" i="158"/>
  <c r="E35" i="158" s="1"/>
  <c r="D36" i="158"/>
  <c r="E36" i="158" s="1"/>
  <c r="D37" i="158"/>
  <c r="E37" i="158" s="1"/>
  <c r="D38" i="158"/>
  <c r="E38" i="158" s="1"/>
  <c r="D39" i="158"/>
  <c r="E39" i="158" s="1"/>
  <c r="D40" i="158"/>
  <c r="E40" i="158" s="1"/>
  <c r="D41" i="158"/>
  <c r="E41" i="158" s="1"/>
  <c r="D6" i="158"/>
  <c r="E6" i="158" s="1"/>
  <c r="M4" i="158"/>
  <c r="K4" i="158"/>
  <c r="I4" i="158" s="1"/>
  <c r="I8" i="158" s="1"/>
  <c r="I14" i="157"/>
  <c r="I22" i="157"/>
  <c r="I30" i="157"/>
  <c r="D6" i="157"/>
  <c r="E6" i="157" s="1"/>
  <c r="M4" i="157"/>
  <c r="K4" i="157"/>
  <c r="I4" i="157" s="1"/>
  <c r="I7" i="157" s="1"/>
  <c r="D7" i="156"/>
  <c r="E7" i="156" s="1"/>
  <c r="D8" i="156"/>
  <c r="E8" i="156" s="1"/>
  <c r="D9" i="156"/>
  <c r="D10" i="156"/>
  <c r="E10" i="156" s="1"/>
  <c r="D11" i="156"/>
  <c r="E11" i="156" s="1"/>
  <c r="D6" i="156"/>
  <c r="E6" i="156" s="1"/>
  <c r="M4" i="156"/>
  <c r="K4" i="156"/>
  <c r="I4" i="156" s="1"/>
  <c r="I7" i="156" s="1"/>
  <c r="D7" i="155"/>
  <c r="E7" i="155" s="1"/>
  <c r="D8" i="155"/>
  <c r="E8" i="155" s="1"/>
  <c r="D9" i="155"/>
  <c r="E9" i="155" s="1"/>
  <c r="D10" i="155"/>
  <c r="E10" i="155" s="1"/>
  <c r="D11" i="155"/>
  <c r="E11" i="155" s="1"/>
  <c r="D12" i="155"/>
  <c r="E12" i="155"/>
  <c r="D13" i="155"/>
  <c r="E13" i="155" s="1"/>
  <c r="D14" i="155"/>
  <c r="E14" i="155" s="1"/>
  <c r="D15" i="155"/>
  <c r="E15" i="155" s="1"/>
  <c r="D16" i="155"/>
  <c r="E16" i="155" s="1"/>
  <c r="D17" i="155"/>
  <c r="E17" i="155" s="1"/>
  <c r="D18" i="155"/>
  <c r="E18" i="155" s="1"/>
  <c r="D19" i="155"/>
  <c r="E19" i="155" s="1"/>
  <c r="D20" i="155"/>
  <c r="E20" i="155" s="1"/>
  <c r="D21" i="155"/>
  <c r="E21" i="155" s="1"/>
  <c r="D22" i="155"/>
  <c r="E22" i="155" s="1"/>
  <c r="D23" i="155"/>
  <c r="E23" i="155" s="1"/>
  <c r="D24" i="155"/>
  <c r="E24" i="155" s="1"/>
  <c r="D25" i="155"/>
  <c r="E25" i="155" s="1"/>
  <c r="D26" i="155"/>
  <c r="E26" i="155"/>
  <c r="D27" i="155"/>
  <c r="E27" i="155" s="1"/>
  <c r="D6" i="155"/>
  <c r="E6" i="155" s="1"/>
  <c r="M4" i="155"/>
  <c r="K4" i="155"/>
  <c r="E7" i="154"/>
  <c r="E9" i="154"/>
  <c r="E16" i="154"/>
  <c r="E17" i="154"/>
  <c r="E18" i="154"/>
  <c r="E6" i="154"/>
  <c r="M4" i="154"/>
  <c r="K4" i="154"/>
  <c r="D7" i="153"/>
  <c r="E7" i="153" s="1"/>
  <c r="D8" i="153"/>
  <c r="D9" i="153"/>
  <c r="E9" i="153" s="1"/>
  <c r="D10" i="153"/>
  <c r="E10" i="153" s="1"/>
  <c r="D11" i="153"/>
  <c r="E11" i="153" s="1"/>
  <c r="D12" i="153"/>
  <c r="D13" i="153"/>
  <c r="E13" i="153" s="1"/>
  <c r="D6" i="153"/>
  <c r="E6" i="153" s="1"/>
  <c r="M4" i="153"/>
  <c r="I4" i="153" s="1"/>
  <c r="I8" i="152"/>
  <c r="I16" i="152"/>
  <c r="D7" i="152"/>
  <c r="E7" i="152" s="1"/>
  <c r="D8" i="152"/>
  <c r="E8" i="152" s="1"/>
  <c r="D9" i="152"/>
  <c r="E9" i="152" s="1"/>
  <c r="D10" i="152"/>
  <c r="E10" i="152" s="1"/>
  <c r="D11" i="152"/>
  <c r="E11" i="152" s="1"/>
  <c r="D12" i="152"/>
  <c r="E12" i="152" s="1"/>
  <c r="D13" i="152"/>
  <c r="E13" i="152" s="1"/>
  <c r="D14" i="152"/>
  <c r="E14" i="152" s="1"/>
  <c r="D15" i="152"/>
  <c r="E15" i="152" s="1"/>
  <c r="D16" i="152"/>
  <c r="E16" i="152" s="1"/>
  <c r="D17" i="152"/>
  <c r="E17" i="152" s="1"/>
  <c r="D18" i="152"/>
  <c r="E18" i="152" s="1"/>
  <c r="D19" i="152"/>
  <c r="E19" i="152" s="1"/>
  <c r="D20" i="152"/>
  <c r="E20" i="152" s="1"/>
  <c r="D21" i="152"/>
  <c r="E21" i="152" s="1"/>
  <c r="D6" i="152"/>
  <c r="E6" i="152" s="1"/>
  <c r="M4" i="152"/>
  <c r="K4" i="152"/>
  <c r="I4" i="152" s="1"/>
  <c r="I11" i="152" s="1"/>
  <c r="I14" i="153" l="1"/>
  <c r="I15" i="153"/>
  <c r="I16" i="153"/>
  <c r="I6" i="153"/>
  <c r="I18" i="152"/>
  <c r="I10" i="152"/>
  <c r="I32" i="157"/>
  <c r="I24" i="157"/>
  <c r="I16" i="157"/>
  <c r="I8" i="157"/>
  <c r="I17" i="152"/>
  <c r="I9" i="152"/>
  <c r="I31" i="157"/>
  <c r="I23" i="157"/>
  <c r="I15" i="157"/>
  <c r="I12" i="162"/>
  <c r="I13" i="162"/>
  <c r="I36" i="157"/>
  <c r="I37" i="157"/>
  <c r="I38" i="157"/>
  <c r="I39" i="157"/>
  <c r="I40" i="157"/>
  <c r="I35" i="157"/>
  <c r="I41" i="157"/>
  <c r="I34" i="157"/>
  <c r="I42" i="157"/>
  <c r="I29" i="157"/>
  <c r="I21" i="157"/>
  <c r="I13" i="157"/>
  <c r="I15" i="152"/>
  <c r="I7" i="152"/>
  <c r="I6" i="152"/>
  <c r="I14" i="152"/>
  <c r="I28" i="157"/>
  <c r="I20" i="157"/>
  <c r="I12" i="157"/>
  <c r="I21" i="152"/>
  <c r="I13" i="152"/>
  <c r="I27" i="157"/>
  <c r="I19" i="157"/>
  <c r="I11" i="157"/>
  <c r="I9" i="165"/>
  <c r="I20" i="152"/>
  <c r="I12" i="152"/>
  <c r="I4" i="154"/>
  <c r="I7" i="154" s="1"/>
  <c r="I4" i="155"/>
  <c r="I10" i="155" s="1"/>
  <c r="I6" i="157"/>
  <c r="I26" i="157"/>
  <c r="I18" i="157"/>
  <c r="I10" i="157"/>
  <c r="I7" i="165"/>
  <c r="I19" i="152"/>
  <c r="I33" i="157"/>
  <c r="I25" i="157"/>
  <c r="I17" i="157"/>
  <c r="I9" i="157"/>
  <c r="I11" i="165"/>
  <c r="I8" i="165"/>
  <c r="I6" i="165"/>
  <c r="I9" i="162"/>
  <c r="I10" i="162"/>
  <c r="I8" i="162"/>
  <c r="I6" i="162"/>
  <c r="I7" i="162"/>
  <c r="I11" i="162"/>
  <c r="I39" i="158"/>
  <c r="I7" i="158"/>
  <c r="I19" i="158"/>
  <c r="I31" i="158"/>
  <c r="I15" i="158"/>
  <c r="I23" i="158"/>
  <c r="I35" i="158"/>
  <c r="I27" i="158"/>
  <c r="I11" i="158"/>
  <c r="I6" i="158"/>
  <c r="I38" i="158"/>
  <c r="I34" i="158"/>
  <c r="I30" i="158"/>
  <c r="I26" i="158"/>
  <c r="I22" i="158"/>
  <c r="I18" i="158"/>
  <c r="I14" i="158"/>
  <c r="I10" i="158"/>
  <c r="I41" i="158"/>
  <c r="I37" i="158"/>
  <c r="I33" i="158"/>
  <c r="I29" i="158"/>
  <c r="I25" i="158"/>
  <c r="I21" i="158"/>
  <c r="I17" i="158"/>
  <c r="I13" i="158"/>
  <c r="I9" i="158"/>
  <c r="I40" i="158"/>
  <c r="I36" i="158"/>
  <c r="I32" i="158"/>
  <c r="I28" i="158"/>
  <c r="I24" i="158"/>
  <c r="I20" i="158"/>
  <c r="I16" i="158"/>
  <c r="I12" i="158"/>
  <c r="I11" i="154"/>
  <c r="I6" i="154"/>
  <c r="I18" i="154"/>
  <c r="I14" i="154"/>
  <c r="I13" i="154"/>
  <c r="I9" i="154"/>
  <c r="I16" i="154"/>
  <c r="I12" i="154"/>
  <c r="I8" i="154"/>
  <c r="I15" i="154"/>
  <c r="I8" i="153"/>
  <c r="I12" i="153"/>
  <c r="I9" i="153"/>
  <c r="I13" i="153"/>
  <c r="I10" i="153"/>
  <c r="I7" i="153"/>
  <c r="I11" i="153"/>
  <c r="I10" i="156"/>
  <c r="I12" i="155"/>
  <c r="I11" i="155"/>
  <c r="I9" i="156"/>
  <c r="I6" i="156"/>
  <c r="I8" i="156"/>
  <c r="I11" i="156"/>
  <c r="D7" i="148"/>
  <c r="E7" i="148" s="1"/>
  <c r="D8" i="148"/>
  <c r="E8" i="148" s="1"/>
  <c r="D9" i="148"/>
  <c r="E9" i="148" s="1"/>
  <c r="D10" i="148"/>
  <c r="E10" i="148" s="1"/>
  <c r="D11" i="148"/>
  <c r="E11" i="148" s="1"/>
  <c r="D12" i="148"/>
  <c r="D13" i="148"/>
  <c r="E13" i="148" s="1"/>
  <c r="D14" i="148"/>
  <c r="E14" i="148" s="1"/>
  <c r="D15" i="148"/>
  <c r="E15" i="148" s="1"/>
  <c r="D6" i="148"/>
  <c r="E6" i="148" s="1"/>
  <c r="M4" i="148"/>
  <c r="K4" i="148"/>
  <c r="I4" i="148" s="1"/>
  <c r="D7" i="147"/>
  <c r="E7" i="147" s="1"/>
  <c r="D8" i="147"/>
  <c r="E8" i="147" s="1"/>
  <c r="D9" i="147"/>
  <c r="E9" i="147" s="1"/>
  <c r="D10" i="147"/>
  <c r="E10" i="147" s="1"/>
  <c r="D11" i="147"/>
  <c r="E11" i="147" s="1"/>
  <c r="D12" i="147"/>
  <c r="E12" i="147" s="1"/>
  <c r="D13" i="147"/>
  <c r="E13" i="147" s="1"/>
  <c r="D14" i="147"/>
  <c r="E14" i="147" s="1"/>
  <c r="D15" i="147"/>
  <c r="E15" i="147" s="1"/>
  <c r="D16" i="147"/>
  <c r="E16" i="147" s="1"/>
  <c r="D17" i="147"/>
  <c r="E17" i="147" s="1"/>
  <c r="D18" i="147"/>
  <c r="E18" i="147" s="1"/>
  <c r="D19" i="147"/>
  <c r="E19" i="147" s="1"/>
  <c r="D20" i="147"/>
  <c r="E20" i="147" s="1"/>
  <c r="D21" i="147"/>
  <c r="E21" i="147" s="1"/>
  <c r="D6" i="147"/>
  <c r="E6" i="147" s="1"/>
  <c r="M4" i="147"/>
  <c r="K4" i="147"/>
  <c r="I6" i="146"/>
  <c r="D7" i="146"/>
  <c r="E7" i="146" s="1"/>
  <c r="D8" i="146"/>
  <c r="E8" i="146" s="1"/>
  <c r="D9" i="146"/>
  <c r="E9" i="146" s="1"/>
  <c r="D10" i="146"/>
  <c r="E10" i="146" s="1"/>
  <c r="D11" i="146"/>
  <c r="E11" i="146" s="1"/>
  <c r="D12" i="146"/>
  <c r="E12" i="146" s="1"/>
  <c r="D13" i="146"/>
  <c r="E13" i="146" s="1"/>
  <c r="D14" i="146"/>
  <c r="E14" i="146" s="1"/>
  <c r="D15" i="146"/>
  <c r="E15" i="146" s="1"/>
  <c r="D16" i="146"/>
  <c r="E16" i="146" s="1"/>
  <c r="D17" i="146"/>
  <c r="E17" i="146" s="1"/>
  <c r="D18" i="146"/>
  <c r="E18" i="146" s="1"/>
  <c r="D19" i="146"/>
  <c r="E19" i="146" s="1"/>
  <c r="D20" i="146"/>
  <c r="E20" i="146" s="1"/>
  <c r="D21" i="146"/>
  <c r="E21" i="146" s="1"/>
  <c r="D22" i="146"/>
  <c r="E22" i="146" s="1"/>
  <c r="D23" i="146"/>
  <c r="E23" i="146" s="1"/>
  <c r="D24" i="146"/>
  <c r="E24" i="146" s="1"/>
  <c r="D25" i="146"/>
  <c r="E25" i="146" s="1"/>
  <c r="D26" i="146"/>
  <c r="E26" i="146" s="1"/>
  <c r="D27" i="146"/>
  <c r="E27" i="146" s="1"/>
  <c r="D28" i="146"/>
  <c r="E28" i="146"/>
  <c r="D29" i="146"/>
  <c r="E29" i="146" s="1"/>
  <c r="D30" i="146"/>
  <c r="E30" i="146" s="1"/>
  <c r="D31" i="146"/>
  <c r="E31" i="146" s="1"/>
  <c r="D32" i="146"/>
  <c r="E32" i="146" s="1"/>
  <c r="D33" i="146"/>
  <c r="E33" i="146" s="1"/>
  <c r="D34" i="146"/>
  <c r="E34" i="146" s="1"/>
  <c r="D35" i="146"/>
  <c r="E35" i="146" s="1"/>
  <c r="D36" i="146"/>
  <c r="E36" i="146" s="1"/>
  <c r="D37" i="146"/>
  <c r="D38" i="146"/>
  <c r="E38" i="146" s="1"/>
  <c r="D39" i="146"/>
  <c r="E39" i="146" s="1"/>
  <c r="D40" i="146"/>
  <c r="E40" i="146" s="1"/>
  <c r="D41" i="146"/>
  <c r="E41" i="146" s="1"/>
  <c r="D42" i="146"/>
  <c r="D43" i="146"/>
  <c r="E43" i="146" s="1"/>
  <c r="D44" i="146"/>
  <c r="E44" i="146" s="1"/>
  <c r="D45" i="146"/>
  <c r="E45" i="146" s="1"/>
  <c r="D6" i="146"/>
  <c r="E6" i="146" s="1"/>
  <c r="M4" i="146"/>
  <c r="K4" i="146"/>
  <c r="I4" i="146" s="1"/>
  <c r="I7" i="146" s="1"/>
  <c r="D7" i="145"/>
  <c r="E7" i="145" s="1"/>
  <c r="D8" i="145"/>
  <c r="E8" i="145" s="1"/>
  <c r="D9" i="145"/>
  <c r="E9" i="145" s="1"/>
  <c r="D10" i="145"/>
  <c r="E10" i="145" s="1"/>
  <c r="D11" i="145"/>
  <c r="E11" i="145" s="1"/>
  <c r="D12" i="145"/>
  <c r="E12" i="145" s="1"/>
  <c r="D13" i="145"/>
  <c r="E13" i="145" s="1"/>
  <c r="D14" i="145"/>
  <c r="E14" i="145" s="1"/>
  <c r="D15" i="145"/>
  <c r="E15" i="145" s="1"/>
  <c r="D16" i="145"/>
  <c r="E16" i="145" s="1"/>
  <c r="D17" i="145"/>
  <c r="E17" i="145" s="1"/>
  <c r="D18" i="145"/>
  <c r="E18" i="145" s="1"/>
  <c r="D19" i="145"/>
  <c r="E19" i="145" s="1"/>
  <c r="D20" i="145"/>
  <c r="E20" i="145" s="1"/>
  <c r="D21" i="145"/>
  <c r="E21" i="145" s="1"/>
  <c r="D22" i="145"/>
  <c r="E22" i="145" s="1"/>
  <c r="D23" i="145"/>
  <c r="E23" i="145" s="1"/>
  <c r="D24" i="145"/>
  <c r="E24" i="145" s="1"/>
  <c r="D25" i="145"/>
  <c r="E25" i="145" s="1"/>
  <c r="D26" i="145"/>
  <c r="E26" i="145" s="1"/>
  <c r="D27" i="145"/>
  <c r="E27" i="145" s="1"/>
  <c r="D28" i="145"/>
  <c r="E28" i="145" s="1"/>
  <c r="D29" i="145"/>
  <c r="E29" i="145" s="1"/>
  <c r="D30" i="145"/>
  <c r="E30" i="145" s="1"/>
  <c r="D31" i="145"/>
  <c r="E31" i="145" s="1"/>
  <c r="D32" i="145"/>
  <c r="E32" i="145" s="1"/>
  <c r="D33" i="145"/>
  <c r="E33" i="145" s="1"/>
  <c r="D6" i="145"/>
  <c r="E6" i="145" s="1"/>
  <c r="M4" i="145"/>
  <c r="K4" i="145"/>
  <c r="M4" i="144"/>
  <c r="K4" i="144"/>
  <c r="D7" i="143"/>
  <c r="E7" i="143" s="1"/>
  <c r="D8" i="143"/>
  <c r="E8" i="143" s="1"/>
  <c r="D9" i="143"/>
  <c r="E9" i="143" s="1"/>
  <c r="D10" i="143"/>
  <c r="E10" i="143" s="1"/>
  <c r="D11" i="143"/>
  <c r="E11" i="143" s="1"/>
  <c r="D12" i="143"/>
  <c r="E12" i="143" s="1"/>
  <c r="D13" i="143"/>
  <c r="E13" i="143" s="1"/>
  <c r="D14" i="143"/>
  <c r="E14" i="143" s="1"/>
  <c r="D15" i="143"/>
  <c r="E15" i="143" s="1"/>
  <c r="D16" i="143"/>
  <c r="E16" i="143" s="1"/>
  <c r="D17" i="143"/>
  <c r="E17" i="143" s="1"/>
  <c r="D18" i="143"/>
  <c r="E18" i="143" s="1"/>
  <c r="D19" i="143"/>
  <c r="E19" i="143" s="1"/>
  <c r="D20" i="143"/>
  <c r="E20" i="143" s="1"/>
  <c r="D21" i="143"/>
  <c r="E21" i="143" s="1"/>
  <c r="D22" i="143"/>
  <c r="E22" i="143" s="1"/>
  <c r="D23" i="143"/>
  <c r="E23" i="143" s="1"/>
  <c r="D24" i="143"/>
  <c r="E24" i="143" s="1"/>
  <c r="D25" i="143"/>
  <c r="E25" i="143" s="1"/>
  <c r="D26" i="143"/>
  <c r="E26" i="143" s="1"/>
  <c r="D27" i="143"/>
  <c r="E27" i="143" s="1"/>
  <c r="D6" i="143"/>
  <c r="E6" i="143" s="1"/>
  <c r="M4" i="143"/>
  <c r="K4" i="143"/>
  <c r="D7" i="142"/>
  <c r="E7" i="142" s="1"/>
  <c r="D8" i="142"/>
  <c r="E8" i="142" s="1"/>
  <c r="D9" i="142"/>
  <c r="E9" i="142" s="1"/>
  <c r="D10" i="142"/>
  <c r="E10" i="142" s="1"/>
  <c r="D11" i="142"/>
  <c r="E11" i="142" s="1"/>
  <c r="D12" i="142"/>
  <c r="E12" i="142" s="1"/>
  <c r="D13" i="142"/>
  <c r="E13" i="142" s="1"/>
  <c r="D14" i="142"/>
  <c r="E14" i="142" s="1"/>
  <c r="D15" i="142"/>
  <c r="E15" i="142" s="1"/>
  <c r="D16" i="142"/>
  <c r="E16" i="142" s="1"/>
  <c r="D17" i="142"/>
  <c r="E17" i="142" s="1"/>
  <c r="D18" i="142"/>
  <c r="E18" i="142" s="1"/>
  <c r="D19" i="142"/>
  <c r="E19" i="142" s="1"/>
  <c r="D20" i="142"/>
  <c r="E20" i="142" s="1"/>
  <c r="D21" i="142"/>
  <c r="E21" i="142" s="1"/>
  <c r="D22" i="142"/>
  <c r="E22" i="142" s="1"/>
  <c r="D23" i="142"/>
  <c r="E23" i="142" s="1"/>
  <c r="D24" i="142"/>
  <c r="E24" i="142" s="1"/>
  <c r="D25" i="142"/>
  <c r="E25" i="142" s="1"/>
  <c r="D26" i="142"/>
  <c r="E26" i="142" s="1"/>
  <c r="D27" i="142"/>
  <c r="E27" i="142" s="1"/>
  <c r="D28" i="142"/>
  <c r="E28" i="142" s="1"/>
  <c r="D29" i="142"/>
  <c r="E29" i="142" s="1"/>
  <c r="D30" i="142"/>
  <c r="E30" i="142" s="1"/>
  <c r="D31" i="142"/>
  <c r="E31" i="142" s="1"/>
  <c r="D32" i="142"/>
  <c r="E32" i="142" s="1"/>
  <c r="D33" i="142"/>
  <c r="E33" i="142" s="1"/>
  <c r="D34" i="142"/>
  <c r="E34" i="142" s="1"/>
  <c r="D35" i="142"/>
  <c r="E35" i="142" s="1"/>
  <c r="D36" i="142"/>
  <c r="E36" i="142" s="1"/>
  <c r="D37" i="142"/>
  <c r="E37" i="142" s="1"/>
  <c r="D38" i="142"/>
  <c r="E38" i="142" s="1"/>
  <c r="D6" i="142"/>
  <c r="E6" i="142" s="1"/>
  <c r="M4" i="142"/>
  <c r="K4" i="142"/>
  <c r="D7" i="139"/>
  <c r="E7" i="139" s="1"/>
  <c r="D8" i="139"/>
  <c r="E8" i="139" s="1"/>
  <c r="D9" i="139"/>
  <c r="E9" i="139" s="1"/>
  <c r="D10" i="139"/>
  <c r="E10" i="139" s="1"/>
  <c r="D11" i="139"/>
  <c r="E11" i="139" s="1"/>
  <c r="D12" i="139"/>
  <c r="E12" i="139" s="1"/>
  <c r="D13" i="139"/>
  <c r="E13" i="139" s="1"/>
  <c r="D14" i="139"/>
  <c r="E14" i="139" s="1"/>
  <c r="D15" i="139"/>
  <c r="E15" i="139" s="1"/>
  <c r="D16" i="139"/>
  <c r="E16" i="139" s="1"/>
  <c r="D17" i="139"/>
  <c r="E17" i="139" s="1"/>
  <c r="D18" i="139"/>
  <c r="E18" i="139" s="1"/>
  <c r="D19" i="139"/>
  <c r="E19" i="139" s="1"/>
  <c r="D20" i="139"/>
  <c r="E20" i="139" s="1"/>
  <c r="D21" i="139"/>
  <c r="E21" i="139" s="1"/>
  <c r="D22" i="139"/>
  <c r="E22" i="139" s="1"/>
  <c r="D23" i="139"/>
  <c r="E23" i="139" s="1"/>
  <c r="D24" i="139"/>
  <c r="E24" i="139" s="1"/>
  <c r="D25" i="139"/>
  <c r="E25" i="139" s="1"/>
  <c r="D26" i="139"/>
  <c r="E26" i="139" s="1"/>
  <c r="D6" i="139"/>
  <c r="E6" i="139" s="1"/>
  <c r="M4" i="139"/>
  <c r="K4" i="139"/>
  <c r="I4" i="145" l="1"/>
  <c r="I22" i="146"/>
  <c r="I17" i="155"/>
  <c r="I25" i="155"/>
  <c r="I4" i="142"/>
  <c r="I7" i="155"/>
  <c r="I8" i="155"/>
  <c r="I42" i="146"/>
  <c r="I14" i="155"/>
  <c r="I15" i="155"/>
  <c r="I16" i="155"/>
  <c r="I38" i="146"/>
  <c r="I18" i="155"/>
  <c r="I19" i="155"/>
  <c r="I20" i="155"/>
  <c r="I34" i="146"/>
  <c r="I22" i="155"/>
  <c r="I23" i="155"/>
  <c r="I24" i="155"/>
  <c r="I30" i="146"/>
  <c r="I26" i="155"/>
  <c r="I27" i="155"/>
  <c r="I13" i="155"/>
  <c r="I17" i="154"/>
  <c r="I26" i="146"/>
  <c r="I6" i="155"/>
  <c r="I9" i="155"/>
  <c r="I21" i="155"/>
  <c r="I10" i="154"/>
  <c r="I7" i="148"/>
  <c r="I20" i="148"/>
  <c r="I18" i="148"/>
  <c r="I19" i="148"/>
  <c r="I16" i="148"/>
  <c r="I17" i="148"/>
  <c r="I45" i="146"/>
  <c r="I41" i="146"/>
  <c r="I37" i="146"/>
  <c r="I33" i="146"/>
  <c r="I29" i="146"/>
  <c r="I25" i="146"/>
  <c r="I21" i="146"/>
  <c r="I17" i="146"/>
  <c r="I13" i="146"/>
  <c r="I9" i="146"/>
  <c r="I18" i="146"/>
  <c r="I14" i="146"/>
  <c r="I44" i="146"/>
  <c r="I40" i="146"/>
  <c r="I36" i="146"/>
  <c r="I32" i="146"/>
  <c r="I28" i="146"/>
  <c r="I24" i="146"/>
  <c r="I20" i="146"/>
  <c r="I16" i="146"/>
  <c r="I12" i="146"/>
  <c r="I8" i="146"/>
  <c r="I10" i="146"/>
  <c r="I43" i="146"/>
  <c r="I39" i="146"/>
  <c r="I35" i="146"/>
  <c r="I31" i="146"/>
  <c r="I27" i="146"/>
  <c r="I23" i="146"/>
  <c r="I19" i="146"/>
  <c r="I15" i="146"/>
  <c r="I11" i="146"/>
  <c r="I26" i="145"/>
  <c r="I22" i="145"/>
  <c r="I18" i="145"/>
  <c r="I14" i="145"/>
  <c r="I10" i="145"/>
  <c r="I33" i="145"/>
  <c r="I29" i="145"/>
  <c r="I25" i="145"/>
  <c r="I21" i="145"/>
  <c r="I17" i="145"/>
  <c r="I13" i="145"/>
  <c r="I9" i="145"/>
  <c r="I32" i="145"/>
  <c r="I28" i="145"/>
  <c r="I24" i="145"/>
  <c r="I20" i="145"/>
  <c r="I16" i="145"/>
  <c r="I12" i="145"/>
  <c r="I8" i="145"/>
  <c r="I6" i="142"/>
  <c r="I10" i="142"/>
  <c r="I14" i="142"/>
  <c r="I9" i="142"/>
  <c r="I13" i="142"/>
  <c r="I7" i="142"/>
  <c r="I11" i="142"/>
  <c r="I15" i="142"/>
  <c r="I4" i="144"/>
  <c r="I14" i="148"/>
  <c r="I10" i="148"/>
  <c r="I6" i="148"/>
  <c r="I13" i="148"/>
  <c r="I9" i="148"/>
  <c r="I12" i="148"/>
  <c r="I8" i="148"/>
  <c r="I15" i="148"/>
  <c r="I11" i="148"/>
  <c r="I4" i="147"/>
  <c r="I4" i="143"/>
  <c r="I4" i="139"/>
  <c r="I26" i="144" l="1"/>
  <c r="I25" i="144"/>
  <c r="I19" i="142"/>
  <c r="I27" i="142"/>
  <c r="I35" i="142"/>
  <c r="I22" i="142"/>
  <c r="I38" i="142"/>
  <c r="I33" i="142"/>
  <c r="I26" i="142"/>
  <c r="I20" i="142"/>
  <c r="I28" i="142"/>
  <c r="I36" i="142"/>
  <c r="I25" i="142"/>
  <c r="I21" i="142"/>
  <c r="I29" i="142"/>
  <c r="I37" i="142"/>
  <c r="I30" i="142"/>
  <c r="I23" i="142"/>
  <c r="I31" i="142"/>
  <c r="I16" i="142"/>
  <c r="I24" i="142"/>
  <c r="I32" i="142"/>
  <c r="I17" i="142"/>
  <c r="I18" i="142"/>
  <c r="I34" i="142"/>
  <c r="I12" i="142"/>
  <c r="I8" i="142"/>
  <c r="I8" i="139"/>
  <c r="I6" i="139"/>
  <c r="I31" i="143"/>
  <c r="I28" i="143"/>
  <c r="I29" i="143"/>
  <c r="I30" i="143"/>
  <c r="I32" i="143"/>
  <c r="I6" i="145"/>
  <c r="I35" i="145"/>
  <c r="I36" i="145"/>
  <c r="I34" i="145"/>
  <c r="I31" i="145"/>
  <c r="I7" i="145"/>
  <c r="I11" i="145"/>
  <c r="I15" i="145"/>
  <c r="I19" i="145"/>
  <c r="I23" i="145"/>
  <c r="I27" i="145"/>
  <c r="I30" i="145"/>
  <c r="I22" i="147"/>
  <c r="I23" i="147"/>
  <c r="I24" i="147"/>
  <c r="I21" i="147"/>
  <c r="I8" i="147"/>
  <c r="I12" i="147"/>
  <c r="I16" i="147"/>
  <c r="I20" i="147"/>
  <c r="I14" i="147"/>
  <c r="I18" i="147"/>
  <c r="I19" i="147"/>
  <c r="I9" i="147"/>
  <c r="I13" i="147"/>
  <c r="I17" i="147"/>
  <c r="I6" i="147"/>
  <c r="I10" i="147"/>
  <c r="I7" i="147"/>
  <c r="I11" i="147"/>
  <c r="I15" i="147"/>
  <c r="I6" i="143"/>
  <c r="I10" i="143"/>
  <c r="I14" i="143"/>
  <c r="I18" i="143"/>
  <c r="I22" i="143"/>
  <c r="I26" i="143"/>
  <c r="I13" i="143"/>
  <c r="I7" i="143"/>
  <c r="I11" i="143"/>
  <c r="I15" i="143"/>
  <c r="I19" i="143"/>
  <c r="I23" i="143"/>
  <c r="I27" i="143"/>
  <c r="I9" i="143"/>
  <c r="I25" i="143"/>
  <c r="I8" i="143"/>
  <c r="I12" i="143"/>
  <c r="I16" i="143"/>
  <c r="I20" i="143"/>
  <c r="I24" i="143"/>
  <c r="I17" i="143"/>
  <c r="I21" i="143"/>
  <c r="I7" i="144"/>
  <c r="I11" i="144"/>
  <c r="I15" i="144"/>
  <c r="I19" i="144"/>
  <c r="I23" i="144"/>
  <c r="I8" i="144"/>
  <c r="I12" i="144"/>
  <c r="I16" i="144"/>
  <c r="I20" i="144"/>
  <c r="I24" i="144"/>
  <c r="I14" i="144"/>
  <c r="I22" i="144"/>
  <c r="I9" i="144"/>
  <c r="I13" i="144"/>
  <c r="I17" i="144"/>
  <c r="I21" i="144"/>
  <c r="I6" i="144"/>
  <c r="I10" i="144"/>
  <c r="I18" i="144"/>
  <c r="I24" i="139"/>
  <c r="I23" i="139"/>
  <c r="I13" i="139"/>
  <c r="I18" i="139"/>
  <c r="I7" i="139"/>
  <c r="I12" i="139"/>
  <c r="I11" i="139"/>
  <c r="I16" i="139"/>
  <c r="I21" i="139"/>
  <c r="I10" i="139"/>
  <c r="I26" i="139"/>
  <c r="I19" i="139"/>
  <c r="I17" i="139"/>
  <c r="I22" i="139"/>
  <c r="I20" i="139"/>
  <c r="I15" i="139"/>
  <c r="I9" i="139"/>
  <c r="I25" i="139"/>
  <c r="I14" i="139"/>
</calcChain>
</file>

<file path=xl/connections.xml><?xml version="1.0" encoding="utf-8"?>
<connections xmlns="http://schemas.openxmlformats.org/spreadsheetml/2006/main">
  <connection id="1" name="Pripojenie" type="4" refreshedVersion="5" background="1" saveData="1">
    <webPr sourceData="1" parsePre="1" consecutive="1" xl2000="1" url="https://www.soaringspot.com/en_gb/fcc-gliding-2023-prievidza-2023/results/club"/>
  </connection>
  <connection id="2" name="Pripojenie1" type="4" refreshedVersion="5" background="1" saveData="1">
    <webPr sourceData="1" parsePre="1" consecutive="1" xl2000="1" url="https://www.soaringspot.com/en_gb/fcc-gliding-2023-prievidza-2023/results/combi"/>
  </connection>
  <connection id="3" name="Pripojenie10" type="4" refreshedVersion="5" background="1" saveData="1">
    <webPr sourceData="1" parsePre="1" consecutive="1" xl2000="1" url="https://www.soaringspot.com/en_gb/oldtimer-pribina-star-2023-nitra-2023/results/club"/>
  </connection>
  <connection id="4" name="Pripojenie11" type="4" refreshedVersion="5" background="1" saveData="1">
    <webPr sourceData="1" parsePre="1" consecutive="1" xl2000="1" url="https://www.soaringspot.com/en_gb/plachtarske-mistrovstvi-cr-2023-moravska-trebova-2023/results/klubova-trida"/>
  </connection>
  <connection id="5" name="Pripojenie13" type="4" refreshedVersion="5" background="1" saveData="1">
    <webPr sourceData="1" parsePre="1" consecutive="1" xl2000="1" url="https://www.soaringspot.com/en_gb/65majstrovstva-sr-v-bezmotorovom-lietani-2022-martin-2022/results/klubova-trieda"/>
  </connection>
  <connection id="6" name="Pripojenie14" type="4" refreshedVersion="5" background="1" saveData="1">
    <webPr sourceData="1" parsePre="1" consecutive="1" xl2000="1" url="https://www.soaringspot.com/en_gb/65majstrovstva-sr-v-bezmotorovom-lietani-2022-martin-2022/results/kombinovana-a-trieda"/>
  </connection>
  <connection id="7" name="Pripojenie15" type="4" refreshedVersion="5" background="1" saveData="1">
    <webPr sourceData="1" parsePre="1" consecutive="1" xl2000="1" url="https://www.soaringspot.com/en_gb/65majstrovstva-sr-v-bezmotorovom-lietani-2022-martin-2022/results/kombinovana-b-trieda"/>
  </connection>
  <connection id="8" name="Pripojenie151" type="4" refreshedVersion="5" background="1" saveData="1">
    <webPr sourceData="1" parsePre="1" consecutive="1" xl2000="1" url="https://www.soaringspot.com/en_gb/65majstrovstva-sr-v-bezmotorovom-lietani-2022-martin-2022/results/kombinovana-b-trieda"/>
  </connection>
  <connection id="9" name="Pripojenie16" type="4" refreshedVersion="5" background="1" saveData="1">
    <webPr sourceData="1" parsePre="1" consecutive="1" xl2000="1" url="https://www.soaringspot.com/en_gb/42-memorial-alexandra-makarenka-2022-male-bielice-2022/results/klubova-trieda"/>
  </connection>
  <connection id="10" name="Pripojenie17" type="4" refreshedVersion="5" background="1" saveData="1">
    <webPr sourceData="1" parsePre="1" consecutive="1" xl2000="1" url="https://www.soaringspot.com/en_gb/42-memorial-alexandra-makarenka-2022-male-bielice-2022/results/kombi-trieda"/>
  </connection>
  <connection id="11" name="Pripojenie18" type="4" refreshedVersion="5" background="1" saveData="1">
    <webPr sourceData="1" parsePre="1" consecutive="1" xl2000="1" url="https://www.soaringspot.com/en_gb/21st-fai-european-gliding-championships-pociunai-2022/results/club"/>
  </connection>
  <connection id="12" name="Pripojenie181" type="4" refreshedVersion="5" background="1" saveData="1">
    <webPr sourceData="1" parsePre="1" consecutive="1" xl2000="1" url="https://www.soaringspot.com/en_gb/21st-fai-european-gliding-championships-pociunai-2022/results/club"/>
  </connection>
  <connection id="13" name="Pripojenie19" type="4" refreshedVersion="0" background="1" saveData="1">
    <webPr sourceData="1" parsePre="1" consecutive="1" url="https://www.soaringspot.com/en_gb/37th-fai-world-gliding-championships-2022-szeged-2022/results/18m"/>
  </connection>
  <connection id="14" name="Pripojenie2" type="4" refreshedVersion="5" background="1" saveData="1">
    <webPr sourceData="1" parsePre="1" consecutive="1" xl2000="1" url="https://www.soaringspot.com/en_gb/pribina-cup-2022-nitra-2022/results/club"/>
  </connection>
  <connection id="15" name="Pripojenie23" type="4" refreshedVersion="5" background="1" saveData="1">
    <webPr sourceData="1" parsePre="1" consecutive="1" xl2000="1" url="https://www.soaringspot.com/en_gb/trogar-2022-nitra-2022/results/club"/>
  </connection>
  <connection id="16" name="Pripojenie24" type="4" refreshedVersion="5" background="1" saveData="1">
    <webPr sourceData="1" parsePre="1" consecutive="1" xl2000="1" url="https://www.soaringspot.com/en_gb/trogar-2022-nitra-2022/results/open"/>
  </connection>
  <connection id="17" name="Pripojenie26" type="4" refreshedVersion="5" background="1" saveData="1">
    <webPr sourceData="1" parsePre="1" consecutive="1" xl2000="1" url="https://www.soaringspot.com/en_gb/trogar-2-2022-nitra-2022/results/open"/>
  </connection>
  <connection id="18" name="Pripojenie261" type="4" refreshedVersion="5" background="1" saveData="1">
    <webPr sourceData="1" parsePre="1" consecutive="1" xl2000="1" url="https://www.soaringspot.com/en_gb/trogar-2-2022-nitra-2022/results/open"/>
  </connection>
  <connection id="19" name="Pripojenie2611" type="4" refreshedVersion="5" background="1" saveData="1">
    <webPr sourceData="1" parsePre="1" consecutive="1" xl2000="1" url="https://www.soaringspot.com/en_gb/trogar-2-2022-nitra-2022/results/open"/>
  </connection>
  <connection id="20" name="Pripojenie26111" type="4" refreshedVersion="5" background="1" saveData="1">
    <webPr sourceData="1" parsePre="1" consecutive="1" xl2000="1" url="https://www.soaringspot.com/en_gb/trogar-2-2022-nitra-2022/results/open"/>
  </connection>
  <connection id="21" name="Pripojenie261111" type="4" refreshedVersion="5" background="1" saveData="1">
    <webPr sourceData="1" parsePre="1" consecutive="1" xl2000="1" url="https://www.soaringspot.com/en_gb/trogar-2-2022-nitra-2022/results/open"/>
  </connection>
  <connection id="22" name="Pripojenie2611111" type="4" refreshedVersion="5" background="1" saveData="1">
    <webPr sourceData="1" parsePre="1" consecutive="1" xl2000="1" url="https://www.soaringspot.com/en_gb/trogar-2-2022-nitra-2022/results/open"/>
  </connection>
  <connection id="23" name="Pripojenie27" type="4" refreshedVersion="5" background="1" saveData="1">
    <webPr sourceData="1" parsePre="1" consecutive="1" xl2000="1" url="https://www.soaringspot.com/en_gb/oldtimer-pribina-star-2022-nitra-2022/results/club"/>
  </connection>
  <connection id="24" name="Pripojenie3" type="4" refreshedVersion="5" background="1" saveData="1">
    <webPr sourceData="1" parsePre="1" consecutive="1" xl2000="1" url="https://www.soaringspot.com/en_gb/pribina-cup-2022-nitra-2022/results/open"/>
  </connection>
  <connection id="25" name="Pripojenie4" type="4" refreshedVersion="5" background="1" saveData="1">
    <webPr sourceData="1" parsePre="1" consecutive="1" xl2000="1" url="https://www.soaringspot.com/en_gb/az-cup-2022-zbraslavice-2022/results/klub"/>
  </connection>
  <connection id="26" name="Pripojenie41" type="4" refreshedVersion="5" background="1" saveData="1">
    <webPr sourceData="1" parsePre="1" consecutive="1" xl2000="1" url="https://www.soaringspot.com/en_gb/az-cup-2022-zbraslavice-2022/results/klub"/>
  </connection>
  <connection id="27" name="Pripojenie411" type="4" refreshedVersion="5" background="1" saveData="1">
    <webPr sourceData="1" parsePre="1" consecutive="1" xl2000="1" url="https://www.soaringspot.com/en_gb/az-cup-2022-zbraslavice-2022/results/klub"/>
  </connection>
  <connection id="28" name="Pripojenie4111" type="4" refreshedVersion="5" background="1" saveData="1">
    <webPr sourceData="1" parsePre="1" consecutive="1" xl2000="1" url="https://www.soaringspot.com/en_gb/az-cup-2022-zbraslavice-2022/results/klub"/>
  </connection>
  <connection id="29" name="Pripojenie5" type="4" refreshedVersion="5" background="1" saveData="1">
    <webPr sourceData="1" parsePre="1" consecutive="1" xl2000="1" url="https://www.soaringspot.com/en_gb/fcc-gliding-2022-prievidza-2022/results/club"/>
  </connection>
  <connection id="30" name="Pripojenie6" type="4" refreshedVersion="5" background="1" saveData="1">
    <webPr sourceData="1" parsePre="1" consecutive="1" xl2000="1" url="https://www.soaringspot.com/en_gb/fcc-gliding-2022-prievidza-2022/results/15m"/>
  </connection>
  <connection id="31" name="Pripojenie7" type="4" refreshedVersion="5" background="1" saveData="1">
    <webPr sourceData="1" parsePre="1" consecutive="1" xl2000="1" url="https://www.soaringspot.com/en_gb/fcc-gliding-2022-prievidza-2022/results/combi"/>
  </connection>
  <connection id="32" name="Pripojenie8" type="4" refreshedVersion="5" background="1" saveData="1">
    <webPr sourceData="1" parsePre="1" consecutive="1" xl2000="1" url="https://www.soaringspot.com/en_gb/20-fatraglide-2022-martin-2022/results/club"/>
  </connection>
  <connection id="33" name="Pripojenie9" type="4" refreshedVersion="5" background="1" saveData="1">
    <webPr sourceData="1" parsePre="1" consecutive="1" xl2000="1" url="https://www.soaringspot.com/en_gb/20-fatraglide-2022-martin-2022/results/kombinovana-trieda"/>
  </connection>
</connections>
</file>

<file path=xl/sharedStrings.xml><?xml version="1.0" encoding="utf-8"?>
<sst xmlns="http://schemas.openxmlformats.org/spreadsheetml/2006/main" count="5305" uniqueCount="2062">
  <si>
    <t>#</t>
  </si>
  <si>
    <t>CN</t>
  </si>
  <si>
    <t>Pilot</t>
  </si>
  <si>
    <t>Glider</t>
  </si>
  <si>
    <t>Total</t>
  </si>
  <si>
    <t>DI</t>
  </si>
  <si>
    <t>Std. Cirrus</t>
  </si>
  <si>
    <t>SI</t>
  </si>
  <si>
    <t>LK</t>
  </si>
  <si>
    <t>VSO-10</t>
  </si>
  <si>
    <t>Nitra</t>
  </si>
  <si>
    <t>Trnava</t>
  </si>
  <si>
    <t>Bratislava</t>
  </si>
  <si>
    <t>Korigované body</t>
  </si>
  <si>
    <t>Aeroklub</t>
  </si>
  <si>
    <t>Súťaž</t>
  </si>
  <si>
    <t>Poradie</t>
  </si>
  <si>
    <t>SVK</t>
  </si>
  <si>
    <t>Jiri Kusbach</t>
  </si>
  <si>
    <t>Tibor Noga</t>
  </si>
  <si>
    <t>NIT</t>
  </si>
  <si>
    <t>Edmund Schuller</t>
  </si>
  <si>
    <t xml:space="preserve">Noga Tibor </t>
  </si>
  <si>
    <t xml:space="preserve">Schuller Edmund </t>
  </si>
  <si>
    <t>Discus 2b</t>
  </si>
  <si>
    <t>Klub</t>
  </si>
  <si>
    <t>SX</t>
  </si>
  <si>
    <t>MF</t>
  </si>
  <si>
    <t>Prievidza</t>
  </si>
  <si>
    <t>ZFK</t>
  </si>
  <si>
    <t>0,9</t>
  </si>
  <si>
    <t>Počet pilotov:</t>
  </si>
  <si>
    <t>Súťažné dni:</t>
  </si>
  <si>
    <t>FPS:</t>
  </si>
  <si>
    <t>FPSD:</t>
  </si>
  <si>
    <t>Team</t>
  </si>
  <si>
    <t>MJ</t>
  </si>
  <si>
    <t>Marek Straka</t>
  </si>
  <si>
    <t>Benedikt Laho</t>
  </si>
  <si>
    <t xml:space="preserve">Straka Marek </t>
  </si>
  <si>
    <t xml:space="preserve">Laho Benedikt </t>
  </si>
  <si>
    <t>ASW 20</t>
  </si>
  <si>
    <t>WW</t>
  </si>
  <si>
    <t>DZ</t>
  </si>
  <si>
    <t>FM</t>
  </si>
  <si>
    <t>AB</t>
  </si>
  <si>
    <t>JH</t>
  </si>
  <si>
    <t>Žilina</t>
  </si>
  <si>
    <t>J2</t>
  </si>
  <si>
    <t>B</t>
  </si>
  <si>
    <t>SGC Martin</t>
  </si>
  <si>
    <t>ZS</t>
  </si>
  <si>
    <t>T</t>
  </si>
  <si>
    <t>ASW 19B</t>
  </si>
  <si>
    <t>Samuel Posluch</t>
  </si>
  <si>
    <t>Duo Discus</t>
  </si>
  <si>
    <t>SJ</t>
  </si>
  <si>
    <t xml:space="preserve">Posluch Samuel </t>
  </si>
  <si>
    <t>SZD-55 Promyk</t>
  </si>
  <si>
    <t>Ivan Novak</t>
  </si>
  <si>
    <t>LS-4</t>
  </si>
  <si>
    <t>Juraj Sidor</t>
  </si>
  <si>
    <t>DD</t>
  </si>
  <si>
    <t xml:space="preserve">Sidor Juraj </t>
  </si>
  <si>
    <t>AU</t>
  </si>
  <si>
    <t>POL</t>
  </si>
  <si>
    <t>II</t>
  </si>
  <si>
    <t>Miloslav Cink</t>
  </si>
  <si>
    <t>Hranice</t>
  </si>
  <si>
    <t>HM</t>
  </si>
  <si>
    <t>Alfoldi Repülőklub</t>
  </si>
  <si>
    <t>Arcus T</t>
  </si>
  <si>
    <t>Arcus M</t>
  </si>
  <si>
    <t>AK Trnava</t>
  </si>
  <si>
    <t>FKS:</t>
  </si>
  <si>
    <t>NM</t>
  </si>
  <si>
    <t>JB</t>
  </si>
  <si>
    <t>AK</t>
  </si>
  <si>
    <t>DJ</t>
  </si>
  <si>
    <t>TAT</t>
  </si>
  <si>
    <t>Luhačovice</t>
  </si>
  <si>
    <t>LL</t>
  </si>
  <si>
    <t>LS 1 f</t>
  </si>
  <si>
    <t>EL</t>
  </si>
  <si>
    <t>2X</t>
  </si>
  <si>
    <t>Janus C (FG)</t>
  </si>
  <si>
    <t>ZF</t>
  </si>
  <si>
    <t>IGC</t>
  </si>
  <si>
    <t>A4</t>
  </si>
  <si>
    <t>MJ1</t>
  </si>
  <si>
    <t>Milan Lojdl</t>
  </si>
  <si>
    <t>LB</t>
  </si>
  <si>
    <t xml:space="preserve">Lojdl Milan </t>
  </si>
  <si>
    <t>RZ</t>
  </si>
  <si>
    <t>GO</t>
  </si>
  <si>
    <t>Jože Verdev</t>
  </si>
  <si>
    <t>Peter Abonyi</t>
  </si>
  <si>
    <t>9E</t>
  </si>
  <si>
    <t>CV</t>
  </si>
  <si>
    <t>G 103 Twin II</t>
  </si>
  <si>
    <t xml:space="preserve">Abonyi Peter </t>
  </si>
  <si>
    <t>EF</t>
  </si>
  <si>
    <t>0,5</t>
  </si>
  <si>
    <t>N6</t>
  </si>
  <si>
    <t>AK MARTIN</t>
  </si>
  <si>
    <t>AK BRATISLAVA</t>
  </si>
  <si>
    <t>AK NITRA</t>
  </si>
  <si>
    <t>SA</t>
  </si>
  <si>
    <t>AK Sp. Nova Ves</t>
  </si>
  <si>
    <t>AK TRENCIN</t>
  </si>
  <si>
    <t>AK PARTIZANSKE</t>
  </si>
  <si>
    <t>CK</t>
  </si>
  <si>
    <t>AK KOSICE</t>
  </si>
  <si>
    <t>AK PRESOV</t>
  </si>
  <si>
    <t>1</t>
  </si>
  <si>
    <t>AK TRNAVA</t>
  </si>
  <si>
    <t>AL</t>
  </si>
  <si>
    <t>TA3</t>
  </si>
  <si>
    <t>AK POPRAD</t>
  </si>
  <si>
    <t>PA</t>
  </si>
  <si>
    <t>AK BANSKA BYSTRICA</t>
  </si>
  <si>
    <t>Astir CS-77</t>
  </si>
  <si>
    <t>HC</t>
  </si>
  <si>
    <t>TW</t>
  </si>
  <si>
    <t>Miloš Ťapušík</t>
  </si>
  <si>
    <t>Miloš Mach</t>
  </si>
  <si>
    <t>Tibor Arpáš</t>
  </si>
  <si>
    <t>M9</t>
  </si>
  <si>
    <t>Malév</t>
  </si>
  <si>
    <t>Janos Sindely</t>
  </si>
  <si>
    <t>Duo Discus XLT</t>
  </si>
  <si>
    <t>RR</t>
  </si>
  <si>
    <t>František Ehn</t>
  </si>
  <si>
    <t>Centrair C-101A Pegase</t>
  </si>
  <si>
    <t>Nové Zámky</t>
  </si>
  <si>
    <t>LX</t>
  </si>
  <si>
    <t>VI</t>
  </si>
  <si>
    <t>Ventus 2b 15m</t>
  </si>
  <si>
    <t>DK</t>
  </si>
  <si>
    <t xml:space="preserve">Hupka Peter </t>
  </si>
  <si>
    <t xml:space="preserve">Studienka Branislav </t>
  </si>
  <si>
    <t xml:space="preserve">Belakova Gabriela </t>
  </si>
  <si>
    <t xml:space="preserve">Ehn František </t>
  </si>
  <si>
    <t>Moravská Třebová</t>
  </si>
  <si>
    <t>MA</t>
  </si>
  <si>
    <t>LS 4</t>
  </si>
  <si>
    <t>Filip Pecháč</t>
  </si>
  <si>
    <t>Martin Šabľa</t>
  </si>
  <si>
    <t>Radoslav Čagala</t>
  </si>
  <si>
    <t>MP</t>
  </si>
  <si>
    <t>Daniel Smolka</t>
  </si>
  <si>
    <t>Plzeň-Letkov</t>
  </si>
  <si>
    <t>FX</t>
  </si>
  <si>
    <t>Přibyslav</t>
  </si>
  <si>
    <t>XM</t>
  </si>
  <si>
    <t>Mladá Boleslav</t>
  </si>
  <si>
    <t>Peter Jánoška</t>
  </si>
  <si>
    <t>Dominik Jančík</t>
  </si>
  <si>
    <t>AX</t>
  </si>
  <si>
    <t>Raná</t>
  </si>
  <si>
    <t>Ventus 2ax</t>
  </si>
  <si>
    <t>LKHN Hranice</t>
  </si>
  <si>
    <t>W</t>
  </si>
  <si>
    <t>AK Poprad</t>
  </si>
  <si>
    <t>VB</t>
  </si>
  <si>
    <t>QZ</t>
  </si>
  <si>
    <t>CAR</t>
  </si>
  <si>
    <t>DUO</t>
  </si>
  <si>
    <t>Klubová trieda</t>
  </si>
  <si>
    <t>Club</t>
  </si>
  <si>
    <t>AM</t>
  </si>
  <si>
    <t>HS</t>
  </si>
  <si>
    <t>PF</t>
  </si>
  <si>
    <t>Tvin Asir G103</t>
  </si>
  <si>
    <t>DG 300</t>
  </si>
  <si>
    <t>Std. Astir III</t>
  </si>
  <si>
    <t>VV</t>
  </si>
  <si>
    <t>RK</t>
  </si>
  <si>
    <t>RJ</t>
  </si>
  <si>
    <t>Peter Hupka</t>
  </si>
  <si>
    <t>NK</t>
  </si>
  <si>
    <t>Senica</t>
  </si>
  <si>
    <t>RM</t>
  </si>
  <si>
    <t>Lucia Uhelská</t>
  </si>
  <si>
    <t>Mlada Boleslav</t>
  </si>
  <si>
    <t>Wojciech Domanski</t>
  </si>
  <si>
    <t>Peter Gonczi</t>
  </si>
  <si>
    <t>DG-100</t>
  </si>
  <si>
    <t>Filip</t>
  </si>
  <si>
    <t>Ryszard Bendkowski</t>
  </si>
  <si>
    <t>Warszawa</t>
  </si>
  <si>
    <t>SZD-48 Jantar Std. 2</t>
  </si>
  <si>
    <t>YA</t>
  </si>
  <si>
    <t>Jana Treslova</t>
  </si>
  <si>
    <t>W8</t>
  </si>
  <si>
    <t>IYB</t>
  </si>
  <si>
    <t>Slavomir Valecko</t>
  </si>
  <si>
    <t>N1</t>
  </si>
  <si>
    <t>KK</t>
  </si>
  <si>
    <t>Maciej Walasek</t>
  </si>
  <si>
    <t>Aeroklub Krakowski</t>
  </si>
  <si>
    <t>Combi class</t>
  </si>
  <si>
    <t>Radek Krejcirik</t>
  </si>
  <si>
    <t>Andre Weidlich</t>
  </si>
  <si>
    <t>LSV Ruhr-Lenne Iserlohn</t>
  </si>
  <si>
    <t>Poprad</t>
  </si>
  <si>
    <t>Gabriela Belakova</t>
  </si>
  <si>
    <t>BY</t>
  </si>
  <si>
    <t>Zsolt Osi</t>
  </si>
  <si>
    <t>Dana Novakova</t>
  </si>
  <si>
    <t>MS</t>
  </si>
  <si>
    <t>HB</t>
  </si>
  <si>
    <t>Lukas Benedikt</t>
  </si>
  <si>
    <t xml:space="preserve">Pecháč Filip </t>
  </si>
  <si>
    <t xml:space="preserve">Čagala Radoslav </t>
  </si>
  <si>
    <t xml:space="preserve">Smolka Daniel </t>
  </si>
  <si>
    <t xml:space="preserve">Arpáš Tibor </t>
  </si>
  <si>
    <t xml:space="preserve">Jánoška Peter </t>
  </si>
  <si>
    <t xml:space="preserve">Mach Miloš </t>
  </si>
  <si>
    <t xml:space="preserve">Hrncirik Jan </t>
  </si>
  <si>
    <t xml:space="preserve">Ťapušík Miloš </t>
  </si>
  <si>
    <t xml:space="preserve">Uhelská Lucia </t>
  </si>
  <si>
    <t>Kollar Michal</t>
  </si>
  <si>
    <t>Jakubcak Lubik</t>
  </si>
  <si>
    <t>Michal Lesinger</t>
  </si>
  <si>
    <t>LS 7 WL</t>
  </si>
  <si>
    <t>Mark Travner</t>
  </si>
  <si>
    <t>Aeroklub Celje</t>
  </si>
  <si>
    <t>ASW 24 WL</t>
  </si>
  <si>
    <t>VG</t>
  </si>
  <si>
    <t>Tibor Fratrik</t>
  </si>
  <si>
    <t>IPF</t>
  </si>
  <si>
    <t>Boris Žorž</t>
  </si>
  <si>
    <t>BI</t>
  </si>
  <si>
    <t>Jakub Kaczorowski</t>
  </si>
  <si>
    <t>Tomasz Kurowski</t>
  </si>
  <si>
    <t>Maciej Kowalski</t>
  </si>
  <si>
    <t>J7</t>
  </si>
  <si>
    <t>Pawel Glowacki</t>
  </si>
  <si>
    <t>Benjamin Josuttis</t>
  </si>
  <si>
    <t>M4</t>
  </si>
  <si>
    <t>Markus Uhlig</t>
  </si>
  <si>
    <t>FC Grossrückerswalde</t>
  </si>
  <si>
    <t>PR</t>
  </si>
  <si>
    <t>Ulrich Luta</t>
  </si>
  <si>
    <t>Luftsportverein Aachen e.V.</t>
  </si>
  <si>
    <t>FOX</t>
  </si>
  <si>
    <t>Michael Wilden</t>
  </si>
  <si>
    <t>Kornel Negro</t>
  </si>
  <si>
    <t>KT</t>
  </si>
  <si>
    <t>Milos Horvat</t>
  </si>
  <si>
    <t>Open</t>
  </si>
  <si>
    <t>LC</t>
  </si>
  <si>
    <t>Wim Akkermans</t>
  </si>
  <si>
    <t>Matthias Sturm</t>
  </si>
  <si>
    <t>LSV Schwarzwald</t>
  </si>
  <si>
    <t>Leszek Staryszak</t>
  </si>
  <si>
    <t>ZB</t>
  </si>
  <si>
    <t>Zdislaw Bednarczuk</t>
  </si>
  <si>
    <t>7A</t>
  </si>
  <si>
    <t>EA</t>
  </si>
  <si>
    <t>IGO</t>
  </si>
  <si>
    <t>Simon Briel</t>
  </si>
  <si>
    <t>NL</t>
  </si>
  <si>
    <t>Jernej Lokovsek</t>
  </si>
  <si>
    <t>Aeroklub ALC Lesce</t>
  </si>
  <si>
    <t>Petr Krejcirik</t>
  </si>
  <si>
    <t>LZ</t>
  </si>
  <si>
    <t>Ak Postojna</t>
  </si>
  <si>
    <t>3V</t>
  </si>
  <si>
    <t>Nils Fecker</t>
  </si>
  <si>
    <t>Luftsportgruppe Erbslöh Langenfeld e.V.</t>
  </si>
  <si>
    <t>Marek Sawczuk</t>
  </si>
  <si>
    <t>Aeroklub Warszawski</t>
  </si>
  <si>
    <t>XD</t>
  </si>
  <si>
    <t>Ondrej Dupal</t>
  </si>
  <si>
    <t>AY</t>
  </si>
  <si>
    <t>EM</t>
  </si>
  <si>
    <t>Erazem Polutnik</t>
  </si>
  <si>
    <t>Aeroclub Celje</t>
  </si>
  <si>
    <t>Viliam Kubovcik</t>
  </si>
  <si>
    <t>Jan Kovalcik</t>
  </si>
  <si>
    <t>2U</t>
  </si>
  <si>
    <t>Sebastian Huhmann</t>
  </si>
  <si>
    <t>Hana Treslova</t>
  </si>
  <si>
    <t>RanÃ¡</t>
  </si>
  <si>
    <t>Nils Heck</t>
  </si>
  <si>
    <t>CX</t>
  </si>
  <si>
    <t>RS</t>
  </si>
  <si>
    <t>Petr Setka</t>
  </si>
  <si>
    <t>Plzen-Letkov</t>
  </si>
  <si>
    <t>I</t>
  </si>
  <si>
    <t>Q1</t>
  </si>
  <si>
    <t>Peter Pokorny</t>
  </si>
  <si>
    <t>JD</t>
  </si>
  <si>
    <t>Nicolas Bernhard</t>
  </si>
  <si>
    <t>AAPCA Fayence</t>
  </si>
  <si>
    <t>Nimbus 4DM</t>
  </si>
  <si>
    <t>XXL</t>
  </si>
  <si>
    <t>Botond Szabadfi</t>
  </si>
  <si>
    <t>Malev Aeroclub LHDK</t>
  </si>
  <si>
    <t>Pribina 2022 Open</t>
  </si>
  <si>
    <t>Zdenek Boruvka ml.</t>
  </si>
  <si>
    <t>Jičín</t>
  </si>
  <si>
    <t>David Popovsky</t>
  </si>
  <si>
    <t>Rakovník</t>
  </si>
  <si>
    <t>ASW 24</t>
  </si>
  <si>
    <t>WX</t>
  </si>
  <si>
    <t>Zbraslavice</t>
  </si>
  <si>
    <t>Martin Urban</t>
  </si>
  <si>
    <t>PH</t>
  </si>
  <si>
    <t>Petr Havelka</t>
  </si>
  <si>
    <t>DP</t>
  </si>
  <si>
    <t>Letňany</t>
  </si>
  <si>
    <t>Discus B</t>
  </si>
  <si>
    <t>NW</t>
  </si>
  <si>
    <t>Jan Smekal</t>
  </si>
  <si>
    <t>C1</t>
  </si>
  <si>
    <t>Jan Florian</t>
  </si>
  <si>
    <t>VS</t>
  </si>
  <si>
    <t>Vaclav Sehnal</t>
  </si>
  <si>
    <t>Kolín</t>
  </si>
  <si>
    <t>Hodkovice</t>
  </si>
  <si>
    <t>BK</t>
  </si>
  <si>
    <t>Kralupy nad Vltavou</t>
  </si>
  <si>
    <t>Ales Holoubek</t>
  </si>
  <si>
    <t>PM</t>
  </si>
  <si>
    <t>Frantisek Komarek</t>
  </si>
  <si>
    <t>Petr Brezina</t>
  </si>
  <si>
    <t>Matous Schmidt</t>
  </si>
  <si>
    <t>RB</t>
  </si>
  <si>
    <t>O2</t>
  </si>
  <si>
    <t>AZ CUP 2023</t>
  </si>
  <si>
    <t>Club class</t>
  </si>
  <si>
    <t>PP</t>
  </si>
  <si>
    <t>Y2</t>
  </si>
  <si>
    <t>LS 4A WL</t>
  </si>
  <si>
    <t>7W</t>
  </si>
  <si>
    <t>Discus b</t>
  </si>
  <si>
    <t>8M</t>
  </si>
  <si>
    <t>Ionut Tudor</t>
  </si>
  <si>
    <t>Romanian Airclub</t>
  </si>
  <si>
    <t>W07</t>
  </si>
  <si>
    <t>Wojciech Kubiak</t>
  </si>
  <si>
    <t>SZD-55</t>
  </si>
  <si>
    <t>OG</t>
  </si>
  <si>
    <t>Joanna Biedermann</t>
  </si>
  <si>
    <t>Aeroclub Nadwislanski</t>
  </si>
  <si>
    <t>ZSI</t>
  </si>
  <si>
    <t>Lukasz Florkowski</t>
  </si>
  <si>
    <t>Ostrowski</t>
  </si>
  <si>
    <t>SZD-41A Jantar std.</t>
  </si>
  <si>
    <t>Stanislaw Wujczak</t>
  </si>
  <si>
    <t>TK</t>
  </si>
  <si>
    <t>Marek Herbreder</t>
  </si>
  <si>
    <t>Stalowowolski</t>
  </si>
  <si>
    <t>Oliver Sven</t>
  </si>
  <si>
    <t>Cape Gliding Club</t>
  </si>
  <si>
    <t>DG 101G</t>
  </si>
  <si>
    <t>L</t>
  </si>
  <si>
    <t>Ryszard Pachla</t>
  </si>
  <si>
    <t>Czestochowski</t>
  </si>
  <si>
    <t>ASW-19B</t>
  </si>
  <si>
    <t>AK Holic</t>
  </si>
  <si>
    <t>SNV</t>
  </si>
  <si>
    <t>Aleksandar Diklic</t>
  </si>
  <si>
    <t>Zrenjanin</t>
  </si>
  <si>
    <t>YL</t>
  </si>
  <si>
    <t>PL</t>
  </si>
  <si>
    <t>Dariusz Pietraszkiewicz</t>
  </si>
  <si>
    <t>MR</t>
  </si>
  <si>
    <t>CU</t>
  </si>
  <si>
    <t>Leszno</t>
  </si>
  <si>
    <t>15m class</t>
  </si>
  <si>
    <t>Letkov</t>
  </si>
  <si>
    <t>Pavel Louzecky</t>
  </si>
  <si>
    <t>Pribyslav</t>
  </si>
  <si>
    <t>Jan Pavlik</t>
  </si>
  <si>
    <t>Krizanov</t>
  </si>
  <si>
    <t>Lukasz Blaszczyk</t>
  </si>
  <si>
    <t>Ostrow</t>
  </si>
  <si>
    <t>Y1</t>
  </si>
  <si>
    <t>Norbert Scarlat</t>
  </si>
  <si>
    <t>ZE</t>
  </si>
  <si>
    <t>David Mach</t>
  </si>
  <si>
    <t>Hronov</t>
  </si>
  <si>
    <t>Lukasz Grabowski</t>
  </si>
  <si>
    <t>YB</t>
  </si>
  <si>
    <t>BX</t>
  </si>
  <si>
    <t>GX</t>
  </si>
  <si>
    <t>EU</t>
  </si>
  <si>
    <t>Barbora Moravcova</t>
  </si>
  <si>
    <t>Pawel Frackowiak</t>
  </si>
  <si>
    <t>Aeroklub Poznanski</t>
  </si>
  <si>
    <t>Y</t>
  </si>
  <si>
    <t>DC</t>
  </si>
  <si>
    <t>Dariusz Czech</t>
  </si>
  <si>
    <t>LAK 19 15m WL</t>
  </si>
  <si>
    <t>Discus b WL</t>
  </si>
  <si>
    <t>AI</t>
  </si>
  <si>
    <t>SZD-56-2 Diana-2 FES</t>
  </si>
  <si>
    <t>Konrad Jaczkowski</t>
  </si>
  <si>
    <t>Istvan Reti</t>
  </si>
  <si>
    <t>WO</t>
  </si>
  <si>
    <t>Wolfgang Janowitsch</t>
  </si>
  <si>
    <t>FRA Wr. Neustadt</t>
  </si>
  <si>
    <t>PES</t>
  </si>
  <si>
    <t>Karol Staryszak</t>
  </si>
  <si>
    <t>Nadwislamski</t>
  </si>
  <si>
    <t>GSS</t>
  </si>
  <si>
    <t>Sebastian Kawa</t>
  </si>
  <si>
    <t>Diana 3 FES</t>
  </si>
  <si>
    <t>A2</t>
  </si>
  <si>
    <t>Bielsko-Biala</t>
  </si>
  <si>
    <t>Js3 MD</t>
  </si>
  <si>
    <t>BG</t>
  </si>
  <si>
    <t>C8</t>
  </si>
  <si>
    <t>Bernd Goretzki</t>
  </si>
  <si>
    <t>LSV Rinteln</t>
  </si>
  <si>
    <t>Ventus 3M</t>
  </si>
  <si>
    <t>TE</t>
  </si>
  <si>
    <t>Arkadiusz Downar</t>
  </si>
  <si>
    <t>TO</t>
  </si>
  <si>
    <t>Tomasz Dul</t>
  </si>
  <si>
    <t>LSV Dinslaken</t>
  </si>
  <si>
    <t>JS3 MD</t>
  </si>
  <si>
    <t>Lukasz Kornacki</t>
  </si>
  <si>
    <t>Aeroklub Ziemi Mazowieckiej</t>
  </si>
  <si>
    <t>AS 33 Es</t>
  </si>
  <si>
    <t>MD</t>
  </si>
  <si>
    <t>Arkadiusz Stefańczyk</t>
  </si>
  <si>
    <t>EMI</t>
  </si>
  <si>
    <t>ASG 29 18m</t>
  </si>
  <si>
    <t>PV</t>
  </si>
  <si>
    <t>Pirker &amp; Pirker</t>
  </si>
  <si>
    <t>HUX</t>
  </si>
  <si>
    <t>D3</t>
  </si>
  <si>
    <t>Lubomir Doupal</t>
  </si>
  <si>
    <t>CAT</t>
  </si>
  <si>
    <t>Ventus 3M 18m</t>
  </si>
  <si>
    <t>WZ</t>
  </si>
  <si>
    <t>Wolfgang Zimmermann</t>
  </si>
  <si>
    <t>G6AX,ACFH</t>
  </si>
  <si>
    <t>S</t>
  </si>
  <si>
    <t>Tibor NOGA</t>
  </si>
  <si>
    <t>A7</t>
  </si>
  <si>
    <t>Michal CUPAK</t>
  </si>
  <si>
    <t>Marek STRAKA</t>
  </si>
  <si>
    <t>LS 3</t>
  </si>
  <si>
    <t>EX</t>
  </si>
  <si>
    <t>Jan SPONER</t>
  </si>
  <si>
    <t>Peter SEDMAK</t>
  </si>
  <si>
    <t>Peter GASPAROVIC</t>
  </si>
  <si>
    <t>SGC MARTIN</t>
  </si>
  <si>
    <t>Martin MARINCAK</t>
  </si>
  <si>
    <t>OT</t>
  </si>
  <si>
    <t>Peter USIAK</t>
  </si>
  <si>
    <t>SU</t>
  </si>
  <si>
    <t>PC</t>
  </si>
  <si>
    <t>Viliam KUBOVCIK</t>
  </si>
  <si>
    <t>Ivan BAJANA</t>
  </si>
  <si>
    <t>Discus 2</t>
  </si>
  <si>
    <t>AK RUZOMBEROK</t>
  </si>
  <si>
    <t>ASG 29</t>
  </si>
  <si>
    <t>Milan LOJDL</t>
  </si>
  <si>
    <t>JQ</t>
  </si>
  <si>
    <t>Ventus cT 17.6m</t>
  </si>
  <si>
    <t>NIMBUS 2B</t>
  </si>
  <si>
    <t>ASW20</t>
  </si>
  <si>
    <t>GAC Benešov</t>
  </si>
  <si>
    <t>Pavel Trybenekr</t>
  </si>
  <si>
    <t>Hořice</t>
  </si>
  <si>
    <t>David Darnady</t>
  </si>
  <si>
    <t>IX</t>
  </si>
  <si>
    <t>Jan Štastný</t>
  </si>
  <si>
    <t>Medlánky</t>
  </si>
  <si>
    <t>KAL</t>
  </si>
  <si>
    <t>Kunovice</t>
  </si>
  <si>
    <t>Martin Kriz</t>
  </si>
  <si>
    <t>Dvůr Králové nad Labem</t>
  </si>
  <si>
    <t>Křižanov</t>
  </si>
  <si>
    <t>JS</t>
  </si>
  <si>
    <t>Karel Novak</t>
  </si>
  <si>
    <t>JS3</t>
  </si>
  <si>
    <t>Discus 2a</t>
  </si>
  <si>
    <t>Kombi Open</t>
  </si>
  <si>
    <t>NA</t>
  </si>
  <si>
    <t>Havlíčkův Brod</t>
  </si>
  <si>
    <t>JX</t>
  </si>
  <si>
    <t>Alena Netušilová</t>
  </si>
  <si>
    <t>JS1C 21m</t>
  </si>
  <si>
    <t>AJ</t>
  </si>
  <si>
    <t>CS</t>
  </si>
  <si>
    <t>Toužim</t>
  </si>
  <si>
    <t>Vladimir Foltin</t>
  </si>
  <si>
    <t>EG</t>
  </si>
  <si>
    <t>XZ</t>
  </si>
  <si>
    <t>Radek Zima</t>
  </si>
  <si>
    <t>NX</t>
  </si>
  <si>
    <t>Takeshi Maruyama</t>
  </si>
  <si>
    <t>65.Majstrovstvá SR v bezmotorovom lietaní 2022</t>
  </si>
  <si>
    <t xml:space="preserve">Martin, Slovakia,   12 June 2022 – 26 June 2022 </t>
  </si>
  <si>
    <t>Maros Divok</t>
  </si>
  <si>
    <t>AK Spišská Nová Ves</t>
  </si>
  <si>
    <t>Josef Kozar</t>
  </si>
  <si>
    <t>AK Martin</t>
  </si>
  <si>
    <t>Milan Surovcík Jr.</t>
  </si>
  <si>
    <t>AK Dubnica</t>
  </si>
  <si>
    <t>Miroslav Beliansky</t>
  </si>
  <si>
    <t>AK Bratislava</t>
  </si>
  <si>
    <t>Pegase</t>
  </si>
  <si>
    <t>AK Lučenec</t>
  </si>
  <si>
    <t>ASW 24 W</t>
  </si>
  <si>
    <t>Simon Siska</t>
  </si>
  <si>
    <t>Martin Sabla</t>
  </si>
  <si>
    <t>AK Prievidza</t>
  </si>
  <si>
    <t>ASW 20 CJ</t>
  </si>
  <si>
    <t>Jan Hlinka</t>
  </si>
  <si>
    <t>Igor Berko</t>
  </si>
  <si>
    <t>AK SNV</t>
  </si>
  <si>
    <t>PMSR 2022 klub</t>
  </si>
  <si>
    <t>Aeroklub Zbraslavice</t>
  </si>
  <si>
    <t>AK Nitra</t>
  </si>
  <si>
    <t>GI</t>
  </si>
  <si>
    <t>Aeroclub Prievidza</t>
  </si>
  <si>
    <t>DuoDiscus</t>
  </si>
  <si>
    <t>Ivan Bajana</t>
  </si>
  <si>
    <t>AK Luhašovice</t>
  </si>
  <si>
    <t>Martin Jurovic</t>
  </si>
  <si>
    <t>ASG 29E</t>
  </si>
  <si>
    <t>LS 8 neo</t>
  </si>
  <si>
    <t>AK ZILINA</t>
  </si>
  <si>
    <t>Pegase C-101D</t>
  </si>
  <si>
    <t>AK DUBNICA</t>
  </si>
  <si>
    <t>G 102 Astir CS</t>
  </si>
  <si>
    <t>Janus CT FG</t>
  </si>
  <si>
    <t>AK OCOVA</t>
  </si>
  <si>
    <t>DG-202 17m</t>
  </si>
  <si>
    <t>A1</t>
  </si>
  <si>
    <t>BB</t>
  </si>
  <si>
    <t>ASW-15B</t>
  </si>
  <si>
    <t>Discus 2ct/18m</t>
  </si>
  <si>
    <t>Jan PUK</t>
  </si>
  <si>
    <t>Kombi</t>
  </si>
  <si>
    <t>MAM 2022 kombi</t>
  </si>
  <si>
    <t>21st FAI European Gliding Championships</t>
  </si>
  <si>
    <t>Tomas Suchanek</t>
  </si>
  <si>
    <t>TM</t>
  </si>
  <si>
    <t>Jan Ratz</t>
  </si>
  <si>
    <t>VJ</t>
  </si>
  <si>
    <t>LE</t>
  </si>
  <si>
    <t>SB</t>
  </si>
  <si>
    <t>LS 4 WL</t>
  </si>
  <si>
    <t>LS 1-f</t>
  </si>
  <si>
    <t>1,2</t>
  </si>
  <si>
    <t>18m</t>
  </si>
  <si>
    <t>Jonker JS3</t>
  </si>
  <si>
    <t>LEO</t>
  </si>
  <si>
    <t>MD JS3 RES</t>
  </si>
  <si>
    <t>Ventus 3TS</t>
  </si>
  <si>
    <t>Jonker JS3 Jet</t>
  </si>
  <si>
    <t>Schleicher AS 33 ES</t>
  </si>
  <si>
    <t>Bert Schmelzer</t>
  </si>
  <si>
    <t>Ventus 3T</t>
  </si>
  <si>
    <t>KW</t>
  </si>
  <si>
    <t>EK</t>
  </si>
  <si>
    <t>Jonker JS1 BTJ</t>
  </si>
  <si>
    <t>Jonker JS1 C</t>
  </si>
  <si>
    <t>M7</t>
  </si>
  <si>
    <t>ASG-29</t>
  </si>
  <si>
    <t>Ventus 3 FES</t>
  </si>
  <si>
    <t>Petr Koutny</t>
  </si>
  <si>
    <t>LR</t>
  </si>
  <si>
    <t>Viktoras Kukcikaitis</t>
  </si>
  <si>
    <t>MK</t>
  </si>
  <si>
    <t>RH</t>
  </si>
  <si>
    <t>Rune Hovda</t>
  </si>
  <si>
    <t>FNC</t>
  </si>
  <si>
    <t>HpH 304 TS Twin Shark</t>
  </si>
  <si>
    <t>Arcus 20T</t>
  </si>
  <si>
    <t>DX</t>
  </si>
  <si>
    <t>MG</t>
  </si>
  <si>
    <t>Q</t>
  </si>
  <si>
    <t>ET</t>
  </si>
  <si>
    <t>JT</t>
  </si>
  <si>
    <t>KA</t>
  </si>
  <si>
    <t>TS</t>
  </si>
  <si>
    <t>Toby Freeland</t>
  </si>
  <si>
    <t>FT</t>
  </si>
  <si>
    <t>S4</t>
  </si>
  <si>
    <t>WE</t>
  </si>
  <si>
    <t>Alexandre Fierain</t>
  </si>
  <si>
    <t>BV</t>
  </si>
  <si>
    <t>CB</t>
  </si>
  <si>
    <t>Kim Toppari</t>
  </si>
  <si>
    <t>Jens Andersen</t>
  </si>
  <si>
    <t>Mosquito</t>
  </si>
  <si>
    <t>5I</t>
  </si>
  <si>
    <t>Alessandro Bassalti</t>
  </si>
  <si>
    <t>CP</t>
  </si>
  <si>
    <t>Dylan Osolian</t>
  </si>
  <si>
    <t>GE</t>
  </si>
  <si>
    <t>Mikko Ylihärsilä</t>
  </si>
  <si>
    <t>Sara Salonen</t>
  </si>
  <si>
    <t>Discus a</t>
  </si>
  <si>
    <t>Jokubas Motuza</t>
  </si>
  <si>
    <t>JM</t>
  </si>
  <si>
    <t>Lilla Szamosujvári</t>
  </si>
  <si>
    <t>CR</t>
  </si>
  <si>
    <t>Lukas Kriz</t>
  </si>
  <si>
    <t>Kévin Faur</t>
  </si>
  <si>
    <t>OK</t>
  </si>
  <si>
    <t>Johannes Dibbern</t>
  </si>
  <si>
    <t>Ľudovít Homola</t>
  </si>
  <si>
    <t>Miloš Šrank</t>
  </si>
  <si>
    <t>Kotvas &amp; Lajda</t>
  </si>
  <si>
    <t>LS 6</t>
  </si>
  <si>
    <t>Juraj Vyšný</t>
  </si>
  <si>
    <t>K0</t>
  </si>
  <si>
    <t>Eva Jančiová</t>
  </si>
  <si>
    <t>Nimbus 2</t>
  </si>
  <si>
    <t>LS 8T 18m</t>
  </si>
  <si>
    <t>DG 1000T 20m</t>
  </si>
  <si>
    <t>Discus 2cT 18m</t>
  </si>
  <si>
    <t>ASG 29 E 18m</t>
  </si>
  <si>
    <t>H-201b Std. Libelle</t>
  </si>
  <si>
    <t>L-13 Blaník</t>
  </si>
  <si>
    <t>Peter Ille</t>
  </si>
  <si>
    <t>Norbert Károlyi</t>
  </si>
  <si>
    <t>SZD-36 Cobra 15</t>
  </si>
  <si>
    <t>Radovan Uhelský</t>
  </si>
  <si>
    <t>L-23 Super Blaník</t>
  </si>
  <si>
    <t>LU</t>
  </si>
  <si>
    <t>Slovenský pohár 2022</t>
  </si>
  <si>
    <t xml:space="preserve">Fratrik Tibor </t>
  </si>
  <si>
    <t xml:space="preserve">Horvat Milos </t>
  </si>
  <si>
    <t xml:space="preserve">Kubovcik Viliam </t>
  </si>
  <si>
    <t xml:space="preserve">Kovalcik Jan </t>
  </si>
  <si>
    <t xml:space="preserve">Benedikt Lukas </t>
  </si>
  <si>
    <t xml:space="preserve">SEDMAK Peter </t>
  </si>
  <si>
    <t xml:space="preserve">GASPAROVIC Peter </t>
  </si>
  <si>
    <t xml:space="preserve">MARINCAK Martin </t>
  </si>
  <si>
    <t xml:space="preserve">USIAK Peter </t>
  </si>
  <si>
    <t xml:space="preserve">Darnady David </t>
  </si>
  <si>
    <t xml:space="preserve">Foltin Vladimir </t>
  </si>
  <si>
    <t xml:space="preserve">Surovcík Jr. Milan </t>
  </si>
  <si>
    <t xml:space="preserve">Beliansky Miroslav </t>
  </si>
  <si>
    <t xml:space="preserve">Sabla Martin </t>
  </si>
  <si>
    <t xml:space="preserve">Hlinka Jan </t>
  </si>
  <si>
    <t xml:space="preserve">Berko Igor </t>
  </si>
  <si>
    <t>Petro</t>
  </si>
  <si>
    <t xml:space="preserve">Bajana Ivan </t>
  </si>
  <si>
    <t xml:space="preserve">Jurovic Martin </t>
  </si>
  <si>
    <t xml:space="preserve">PUK Jan </t>
  </si>
  <si>
    <t xml:space="preserve">Homola Ľudovít </t>
  </si>
  <si>
    <t xml:space="preserve">Šrank Miloš </t>
  </si>
  <si>
    <t xml:space="preserve">Vyšný Juraj </t>
  </si>
  <si>
    <t xml:space="preserve">Jančiová Eva </t>
  </si>
  <si>
    <t>Kotvas Ivan</t>
  </si>
  <si>
    <t xml:space="preserve">Ille Peter </t>
  </si>
  <si>
    <t xml:space="preserve">Károlyi Norbert </t>
  </si>
  <si>
    <t xml:space="preserve">Uhelský Radovan </t>
  </si>
  <si>
    <t>Pribina Cup 2023</t>
  </si>
  <si>
    <t xml:space="preserve">Nitra, Slovakia,   7 April 2023 – 15 April 2023 </t>
  </si>
  <si>
    <t xml:space="preserve">Toggle navigation </t>
  </si>
  <si>
    <t>News</t>
  </si>
  <si>
    <t>Pilots</t>
  </si>
  <si>
    <t>Tasks &amp; results</t>
  </si>
  <si>
    <t>Downloads</t>
  </si>
  <si>
    <t>Gallery</t>
  </si>
  <si>
    <t>čeština</t>
  </si>
  <si>
    <t>Deutsch</t>
  </si>
  <si>
    <t>English</t>
  </si>
  <si>
    <t>British English</t>
  </si>
  <si>
    <t>français</t>
  </si>
  <si>
    <t>slovenščina</t>
  </si>
  <si>
    <t>Contestant</t>
  </si>
  <si>
    <t>Handicap</t>
  </si>
  <si>
    <t>3.</t>
  </si>
  <si>
    <t>JU</t>
  </si>
  <si>
    <t>Etienne Dollhausen</t>
  </si>
  <si>
    <t>LS 1-f WL</t>
  </si>
  <si>
    <t>1 (1,000)</t>
  </si>
  <si>
    <t>Jelle Vandebeeck</t>
  </si>
  <si>
    <t>Brasschaatse Zweefvliegclub</t>
  </si>
  <si>
    <t>105.5</t>
  </si>
  <si>
    <t>Eva Senne</t>
  </si>
  <si>
    <t>XXX</t>
  </si>
  <si>
    <t>Wolli Beyer</t>
  </si>
  <si>
    <t>LV Aachen</t>
  </si>
  <si>
    <t>Markus Zingerle</t>
  </si>
  <si>
    <t>ISV</t>
  </si>
  <si>
    <t>H 301 b Libelle</t>
  </si>
  <si>
    <t>Jens Kammerer</t>
  </si>
  <si>
    <t>DG 300 WL</t>
  </si>
  <si>
    <t>Daniela Wilden</t>
  </si>
  <si>
    <t>103.4</t>
  </si>
  <si>
    <t>PG</t>
  </si>
  <si>
    <t>Carolin Rothhardt</t>
  </si>
  <si>
    <t>DW</t>
  </si>
  <si>
    <t>Marcin Bernaszuk</t>
  </si>
  <si>
    <t>Aeroklub Wroclawski</t>
  </si>
  <si>
    <t>103.5</t>
  </si>
  <si>
    <t>Miha Premrl</t>
  </si>
  <si>
    <t>ZD</t>
  </si>
  <si>
    <t>Juraj Dudas</t>
  </si>
  <si>
    <t>21 (0)</t>
  </si>
  <si>
    <t>DL</t>
  </si>
  <si>
    <t>102.5</t>
  </si>
  <si>
    <t>About</t>
  </si>
  <si>
    <t>Privacy policy</t>
  </si>
  <si>
    <t>© 2000 – 2023 Naviter, d.o.o.</t>
  </si>
  <si>
    <t xml:space="preserve"> Sign in </t>
  </si>
  <si>
    <t xml:space="preserve">‹ › × </t>
  </si>
  <si>
    <t>Pribina 2023 Club</t>
  </si>
  <si>
    <t>15M</t>
  </si>
  <si>
    <t>JS3 TJ 15m</t>
  </si>
  <si>
    <t>ASG 29 E 15m</t>
  </si>
  <si>
    <t>JK</t>
  </si>
  <si>
    <t>Jan Kretzschmar</t>
  </si>
  <si>
    <t>Aero Club Lichtenfels</t>
  </si>
  <si>
    <t>LS 8</t>
  </si>
  <si>
    <t>C</t>
  </si>
  <si>
    <t>OLC</t>
  </si>
  <si>
    <t>Lorenz Schulze-Varnholt</t>
  </si>
  <si>
    <t>LSV Bückeburg-Weinberg e.V.</t>
  </si>
  <si>
    <t>2B</t>
  </si>
  <si>
    <t>Johannes Beyer</t>
  </si>
  <si>
    <t>V</t>
  </si>
  <si>
    <t>L8</t>
  </si>
  <si>
    <t>Nick Fremau</t>
  </si>
  <si>
    <t>CM</t>
  </si>
  <si>
    <t>Robbie Seton</t>
  </si>
  <si>
    <t>Ventus 2b</t>
  </si>
  <si>
    <t>Felix Herold</t>
  </si>
  <si>
    <t>NW1</t>
  </si>
  <si>
    <t>Fabian Käseberg</t>
  </si>
  <si>
    <t>Luftsportverein Radevormwald e.V.</t>
  </si>
  <si>
    <t>Ventus cT 15m WL</t>
  </si>
  <si>
    <t>TT</t>
  </si>
  <si>
    <t>Tomasz Królik</t>
  </si>
  <si>
    <t>Ventus a WL</t>
  </si>
  <si>
    <t>NW2</t>
  </si>
  <si>
    <t>XN</t>
  </si>
  <si>
    <t>Sebastian Nägel</t>
  </si>
  <si>
    <t>BW2</t>
  </si>
  <si>
    <t>Gerrit Neugebauer</t>
  </si>
  <si>
    <t>Aero-Club Esslingen e.V.</t>
  </si>
  <si>
    <t>JLA</t>
  </si>
  <si>
    <t>Jan-Lucas Aberle</t>
  </si>
  <si>
    <t>Jan Kotan</t>
  </si>
  <si>
    <t>ID</t>
  </si>
  <si>
    <t>Pribina 2023 15M</t>
  </si>
  <si>
    <t>20M Double Seater</t>
  </si>
  <si>
    <t>Sibanc &amp; Knez</t>
  </si>
  <si>
    <t>B4</t>
  </si>
  <si>
    <t>Stelzer &amp; Heckmann</t>
  </si>
  <si>
    <t>Duo Discus X</t>
  </si>
  <si>
    <t>Sorri &amp; Virtanen</t>
  </si>
  <si>
    <t>Dawert &amp; Novatscheck</t>
  </si>
  <si>
    <t>FSC Kyritz e.V:</t>
  </si>
  <si>
    <t>C9</t>
  </si>
  <si>
    <t>Koivunen &amp; Seppanen</t>
  </si>
  <si>
    <t>Tourula &amp; Wrede</t>
  </si>
  <si>
    <t>Beliansky &amp; Strasiftak</t>
  </si>
  <si>
    <t>SP</t>
  </si>
  <si>
    <t>Jarosch &amp; Triebel</t>
  </si>
  <si>
    <t>I3</t>
  </si>
  <si>
    <t>Schwan &amp; Hudler</t>
  </si>
  <si>
    <t>CG</t>
  </si>
  <si>
    <t>Travner &amp; Stankovic</t>
  </si>
  <si>
    <t>LF</t>
  </si>
  <si>
    <t>Kavalic &amp; Rudolf</t>
  </si>
  <si>
    <t>Aeroklub Postojna</t>
  </si>
  <si>
    <t>Duo Discus XLF</t>
  </si>
  <si>
    <t>K2</t>
  </si>
  <si>
    <t>Lütt &amp; Müller</t>
  </si>
  <si>
    <t>Fliegergruppe Wolf-Hirth</t>
  </si>
  <si>
    <t>Beliansky Miroslav</t>
  </si>
  <si>
    <t>Pribina 2023 20M Double Seater</t>
  </si>
  <si>
    <t>nEM</t>
  </si>
  <si>
    <t>Dierschke &amp; Schwenk</t>
  </si>
  <si>
    <t>LSV Hayingen</t>
  </si>
  <si>
    <t>Eta</t>
  </si>
  <si>
    <t>EB 28 edition 28,3m</t>
  </si>
  <si>
    <t>Marius Pluscauskas</t>
  </si>
  <si>
    <t>Vilniaus aeroklubas</t>
  </si>
  <si>
    <t>JS3 TJ 18m</t>
  </si>
  <si>
    <t>1 (863)</t>
  </si>
  <si>
    <t>HX</t>
  </si>
  <si>
    <t>Dennis Huybreckx</t>
  </si>
  <si>
    <t>Royal aeroclub keiheuvel</t>
  </si>
  <si>
    <t>Ventus 3 18m</t>
  </si>
  <si>
    <t>Katrin Senne</t>
  </si>
  <si>
    <t>Flugsportverein Sindelfingen</t>
  </si>
  <si>
    <t>Ventus 3F 18m</t>
  </si>
  <si>
    <t>NB</t>
  </si>
  <si>
    <t>BL</t>
  </si>
  <si>
    <t>Luka Žnidaršič</t>
  </si>
  <si>
    <t>Picka &amp; Sram</t>
  </si>
  <si>
    <t>Ventus 2cxM 18m</t>
  </si>
  <si>
    <t>AS 33 Es 18m</t>
  </si>
  <si>
    <t>K1</t>
  </si>
  <si>
    <t>Philipp Schulz</t>
  </si>
  <si>
    <t>Tilo Holighaus</t>
  </si>
  <si>
    <t>FG Wolf-Hirth Kirchheim</t>
  </si>
  <si>
    <t>3F</t>
  </si>
  <si>
    <t>Nuutti Kankare</t>
  </si>
  <si>
    <t>Cumulus</t>
  </si>
  <si>
    <t>IGI</t>
  </si>
  <si>
    <t>Till Berthold</t>
  </si>
  <si>
    <t>FSV Sindelfingen</t>
  </si>
  <si>
    <t>Ventus cM 17.6m</t>
  </si>
  <si>
    <t>Robin Sittmann</t>
  </si>
  <si>
    <t>Aero Club Rhein-Nahe</t>
  </si>
  <si>
    <t>Max Lukas Maslak</t>
  </si>
  <si>
    <t>Aeroclub Bonn-Hangelar e.V.</t>
  </si>
  <si>
    <t>Petr Hotovy</t>
  </si>
  <si>
    <t>JS1 TJ 18m</t>
  </si>
  <si>
    <t>Ventus 2c 18m</t>
  </si>
  <si>
    <t>Flugring Austria Wiener Neustadt</t>
  </si>
  <si>
    <t>F5</t>
  </si>
  <si>
    <t>Petr Malček</t>
  </si>
  <si>
    <t>LS 6c 18m WL</t>
  </si>
  <si>
    <t>Uroš Krašovic</t>
  </si>
  <si>
    <t>IR</t>
  </si>
  <si>
    <t xml:space="preserve">Zbraslavice, Czech Republic,   25 May 2023 – 3 June 2023 </t>
  </si>
  <si>
    <t>1.</t>
  </si>
  <si>
    <t>4.</t>
  </si>
  <si>
    <t>5.</t>
  </si>
  <si>
    <t>6.</t>
  </si>
  <si>
    <t>8.</t>
  </si>
  <si>
    <t>9.</t>
  </si>
  <si>
    <t>RT</t>
  </si>
  <si>
    <t>Jaroslav Tomana</t>
  </si>
  <si>
    <t>Pegase-101 BC</t>
  </si>
  <si>
    <t>Ivan Harasta</t>
  </si>
  <si>
    <t>Touzim</t>
  </si>
  <si>
    <t>LS-4B</t>
  </si>
  <si>
    <t>6L</t>
  </si>
  <si>
    <t>ASW-20</t>
  </si>
  <si>
    <t>Frýdlant nad Ostravicí</t>
  </si>
  <si>
    <t>LS-3A</t>
  </si>
  <si>
    <t>ASW-20A</t>
  </si>
  <si>
    <t>VW</t>
  </si>
  <si>
    <t>Tomas Hynek</t>
  </si>
  <si>
    <t>ASW-20C</t>
  </si>
  <si>
    <t>David Sachl</t>
  </si>
  <si>
    <t>DG-300 Elan</t>
  </si>
  <si>
    <t>AWS-20</t>
  </si>
  <si>
    <t>Viktor Becan</t>
  </si>
  <si>
    <t>Vlašim</t>
  </si>
  <si>
    <t>ASW-20 L WL</t>
  </si>
  <si>
    <t>HL</t>
  </si>
  <si>
    <t>Lukas Hynek</t>
  </si>
  <si>
    <t>DG-200</t>
  </si>
  <si>
    <t>CO</t>
  </si>
  <si>
    <t>David Vrchota</t>
  </si>
  <si>
    <t>Jaroměř</t>
  </si>
  <si>
    <t>Std.Cirrus 16m</t>
  </si>
  <si>
    <t>JANTAR STD2</t>
  </si>
  <si>
    <t>Ludvikova Vodicka</t>
  </si>
  <si>
    <t>JANUS B</t>
  </si>
  <si>
    <t>Tomas Zamecnik</t>
  </si>
  <si>
    <t>TX</t>
  </si>
  <si>
    <t>Jan Kristof</t>
  </si>
  <si>
    <t>LS-3</t>
  </si>
  <si>
    <t>ASW-24</t>
  </si>
  <si>
    <t>SJI</t>
  </si>
  <si>
    <t>Vladimir Hammer</t>
  </si>
  <si>
    <t>Plzeň Letkov</t>
  </si>
  <si>
    <t>DISCUS B</t>
  </si>
  <si>
    <t>Jiri Hodan</t>
  </si>
  <si>
    <t>ASTIR G103 III</t>
  </si>
  <si>
    <t>AS-33 ES</t>
  </si>
  <si>
    <t>JS3 18m</t>
  </si>
  <si>
    <t>Kucirek Tvrdik</t>
  </si>
  <si>
    <t>EB-28 Edition</t>
  </si>
  <si>
    <t>Petr Tichy</t>
  </si>
  <si>
    <t>JS1-C 21m</t>
  </si>
  <si>
    <t>Nitra SK</t>
  </si>
  <si>
    <t>ASG-29E</t>
  </si>
  <si>
    <t>Grula Rysavy</t>
  </si>
  <si>
    <t>Brno-Medlánky</t>
  </si>
  <si>
    <t>ASG-32 MI</t>
  </si>
  <si>
    <t>Jan Boruvka</t>
  </si>
  <si>
    <t>Jicin</t>
  </si>
  <si>
    <t>VENTUS C 17.6m</t>
  </si>
  <si>
    <t>QX</t>
  </si>
  <si>
    <t>Jan Kantor</t>
  </si>
  <si>
    <t>Alena Netusilova</t>
  </si>
  <si>
    <t>10 (917)</t>
  </si>
  <si>
    <t>VENTUS 2A 15m</t>
  </si>
  <si>
    <t>Petr Starek</t>
  </si>
  <si>
    <t>HPH 304 JS</t>
  </si>
  <si>
    <t>QX1</t>
  </si>
  <si>
    <t>Michal Posluzny</t>
  </si>
  <si>
    <t>4 (959)</t>
  </si>
  <si>
    <t>VENTUS 2BX 15m</t>
  </si>
  <si>
    <t>Jan Dersak</t>
  </si>
  <si>
    <t>Kralupy n/Vlt</t>
  </si>
  <si>
    <t>HPH 304 MS</t>
  </si>
  <si>
    <t>LS-8 18m</t>
  </si>
  <si>
    <t>Jaroslav Potmesil</t>
  </si>
  <si>
    <t>HpH 304 JS</t>
  </si>
  <si>
    <t>Richard Jensen</t>
  </si>
  <si>
    <t>IB</t>
  </si>
  <si>
    <t>Ivo Burda</t>
  </si>
  <si>
    <t>VENTUS 2CXM 18m</t>
  </si>
  <si>
    <t>Krobath Pekar</t>
  </si>
  <si>
    <t>FRA</t>
  </si>
  <si>
    <t>HPH TWINSHARK</t>
  </si>
  <si>
    <t>LS-8 15m</t>
  </si>
  <si>
    <t>Zdenek Boruvka</t>
  </si>
  <si>
    <t>Michaela Rendlova</t>
  </si>
  <si>
    <t>5 (949)</t>
  </si>
  <si>
    <t>GAC Benesov</t>
  </si>
  <si>
    <t>UC</t>
  </si>
  <si>
    <t>PS</t>
  </si>
  <si>
    <t>Pavel Svrcek</t>
  </si>
  <si>
    <t>DG-400</t>
  </si>
  <si>
    <t>Tomas Rendla</t>
  </si>
  <si>
    <t>Plachtařské mistrovství ČR 2023</t>
  </si>
  <si>
    <t xml:space="preserve">Moravská Třebová, Czech Republic,   14 August 2023 – 25 August 2023 </t>
  </si>
  <si>
    <t>Klubová třída</t>
  </si>
  <si>
    <t>8 (671)</t>
  </si>
  <si>
    <t>Zábřeh</t>
  </si>
  <si>
    <t>AZ CUP 2023 Kombi</t>
  </si>
  <si>
    <t>AZ CUP 2023 Klub</t>
  </si>
  <si>
    <t>PMČR 2023 Klub</t>
  </si>
  <si>
    <t>JS3 RES</t>
  </si>
  <si>
    <t>Martin Hrivna</t>
  </si>
  <si>
    <t>Radek Kucirek</t>
  </si>
  <si>
    <t>EB 28 edition 28,3</t>
  </si>
  <si>
    <t>Diana 3</t>
  </si>
  <si>
    <t>Pavel Jiranek</t>
  </si>
  <si>
    <t>Aeroclub Touzim</t>
  </si>
  <si>
    <t>Ventus c 17.6m</t>
  </si>
  <si>
    <t>Ventus c 17,6m</t>
  </si>
  <si>
    <t>Ventus 3f 18m</t>
  </si>
  <si>
    <t>Dušan Gadas</t>
  </si>
  <si>
    <t>AK Hodkovice</t>
  </si>
  <si>
    <t>GL</t>
  </si>
  <si>
    <t>Antonin Kutalek</t>
  </si>
  <si>
    <t>LAK 17AT 18m WL</t>
  </si>
  <si>
    <t>PMČR 2023 Kombi</t>
  </si>
  <si>
    <t>FCC Gliding 2023</t>
  </si>
  <si>
    <t xml:space="preserve">Prievidza, Slovakia,   16 April 2023 – 27 April 2023 </t>
  </si>
  <si>
    <t>1A</t>
  </si>
  <si>
    <t>Ferenc Tamás</t>
  </si>
  <si>
    <t>DAC 1930 (Szeged)</t>
  </si>
  <si>
    <t>LS-3 15m WL</t>
  </si>
  <si>
    <t>104.8</t>
  </si>
  <si>
    <t>2 (765)</t>
  </si>
  <si>
    <t>6 (961)</t>
  </si>
  <si>
    <t>4 (849)</t>
  </si>
  <si>
    <t>2 (774)</t>
  </si>
  <si>
    <t>2 (527)</t>
  </si>
  <si>
    <t>RX</t>
  </si>
  <si>
    <t>LESCZYNSKI AEROKLUB</t>
  </si>
  <si>
    <t>Min-i Nimbus b</t>
  </si>
  <si>
    <t>3 (748)</t>
  </si>
  <si>
    <t>2 (990)</t>
  </si>
  <si>
    <t>6 (932)</t>
  </si>
  <si>
    <t>1 (789)</t>
  </si>
  <si>
    <t>10 (469)</t>
  </si>
  <si>
    <t>8 (915)</t>
  </si>
  <si>
    <t>Alin Simion</t>
  </si>
  <si>
    <t>103.3</t>
  </si>
  <si>
    <t>1 (772)</t>
  </si>
  <si>
    <t>3 (988)</t>
  </si>
  <si>
    <t>3 (964)</t>
  </si>
  <si>
    <t>7 (806)</t>
  </si>
  <si>
    <t>5 (715)</t>
  </si>
  <si>
    <t>12 (447)</t>
  </si>
  <si>
    <t>2 (988)</t>
  </si>
  <si>
    <t>Aeroklub Warszawski\Szybowcowy Szczecin</t>
  </si>
  <si>
    <t>6 (725)</t>
  </si>
  <si>
    <t>4 (974)</t>
  </si>
  <si>
    <t>7 (923)</t>
  </si>
  <si>
    <t>6 (821)</t>
  </si>
  <si>
    <t>6 (708)</t>
  </si>
  <si>
    <t>8 (476)</t>
  </si>
  <si>
    <t>12 (873)</t>
  </si>
  <si>
    <t>103.8</t>
  </si>
  <si>
    <t>11 (624)</t>
  </si>
  <si>
    <t>7 (958)</t>
  </si>
  <si>
    <t>8 (895)</t>
  </si>
  <si>
    <t>12 (774)</t>
  </si>
  <si>
    <t>3 (730)</t>
  </si>
  <si>
    <t>5 (495)</t>
  </si>
  <si>
    <t>Slavomir Piskaty</t>
  </si>
  <si>
    <t>104.7</t>
  </si>
  <si>
    <t>4 (729)</t>
  </si>
  <si>
    <t>9 (925)</t>
  </si>
  <si>
    <t>9 (879)</t>
  </si>
  <si>
    <t>9 (785)</t>
  </si>
  <si>
    <t>4 (723)</t>
  </si>
  <si>
    <t>9 (470)</t>
  </si>
  <si>
    <t>9 (913)</t>
  </si>
  <si>
    <t>Mariusz Rachwal</t>
  </si>
  <si>
    <t>Ziemi Zamojskiej</t>
  </si>
  <si>
    <t>Mini Nimbus HS 7</t>
  </si>
  <si>
    <t>5 (969)</t>
  </si>
  <si>
    <t>12 (857)</t>
  </si>
  <si>
    <t>3 (856)</t>
  </si>
  <si>
    <t>10 (683)</t>
  </si>
  <si>
    <t>6 (487)</t>
  </si>
  <si>
    <t>14 (844)</t>
  </si>
  <si>
    <t>Petra Piskata</t>
  </si>
  <si>
    <t>asw20L</t>
  </si>
  <si>
    <t>106.6</t>
  </si>
  <si>
    <t>7 (700)</t>
  </si>
  <si>
    <t>8 (950)</t>
  </si>
  <si>
    <t>11 (874)</t>
  </si>
  <si>
    <t>15 (770)</t>
  </si>
  <si>
    <t>11 (463)</t>
  </si>
  <si>
    <t>11 (886)</t>
  </si>
  <si>
    <t>Tudor Bajenaru</t>
  </si>
  <si>
    <t>Aeroclubul Romaniei</t>
  </si>
  <si>
    <t>15 (537)</t>
  </si>
  <si>
    <t>16 (778)</t>
  </si>
  <si>
    <t>2 (972)</t>
  </si>
  <si>
    <t>8 (802)</t>
  </si>
  <si>
    <t>12 (624)</t>
  </si>
  <si>
    <t>3 (512)</t>
  </si>
  <si>
    <t>SZD-48 Jantar std. 2 WL</t>
  </si>
  <si>
    <t>100.6</t>
  </si>
  <si>
    <t>14 (579)</t>
  </si>
  <si>
    <t>11 (911)</t>
  </si>
  <si>
    <t>10 (878)</t>
  </si>
  <si>
    <t>11 (779)</t>
  </si>
  <si>
    <t>13 (586)</t>
  </si>
  <si>
    <t>7 (486)</t>
  </si>
  <si>
    <t>99.6</t>
  </si>
  <si>
    <t>9 (665)</t>
  </si>
  <si>
    <t>12 (900)</t>
  </si>
  <si>
    <t>15 (820)</t>
  </si>
  <si>
    <t>10 (784)</t>
  </si>
  <si>
    <t>11 (662)</t>
  </si>
  <si>
    <t>13 (439)</t>
  </si>
  <si>
    <t>13 (859)</t>
  </si>
  <si>
    <t>MC</t>
  </si>
  <si>
    <t>Attila Korom</t>
  </si>
  <si>
    <t>HUN</t>
  </si>
  <si>
    <t>106.9</t>
  </si>
  <si>
    <t>16 (509)</t>
  </si>
  <si>
    <t>4 (941)</t>
  </si>
  <si>
    <t>5 (842)</t>
  </si>
  <si>
    <t>16 (513)</t>
  </si>
  <si>
    <t>15 (203)</t>
  </si>
  <si>
    <t>3 (961)</t>
  </si>
  <si>
    <t>10 (660)</t>
  </si>
  <si>
    <t>18 (730)</t>
  </si>
  <si>
    <t>13 (855)</t>
  </si>
  <si>
    <t>16 (760)</t>
  </si>
  <si>
    <t>14 (570)</t>
  </si>
  <si>
    <t>1 (585)</t>
  </si>
  <si>
    <t>15 (714)</t>
  </si>
  <si>
    <t>102.2</t>
  </si>
  <si>
    <t>19 (0)</t>
  </si>
  <si>
    <t>15 (853)</t>
  </si>
  <si>
    <t>16 (811)</t>
  </si>
  <si>
    <t>17 (757)</t>
  </si>
  <si>
    <t>8 (695)</t>
  </si>
  <si>
    <t>4 (509)</t>
  </si>
  <si>
    <t>6 (929)</t>
  </si>
  <si>
    <t>Andrzej Ogonowski</t>
  </si>
  <si>
    <t>12 (602)</t>
  </si>
  <si>
    <t>13 (864)</t>
  </si>
  <si>
    <t>18 (696)</t>
  </si>
  <si>
    <t>13 (773)</t>
  </si>
  <si>
    <t>9 (693)</t>
  </si>
  <si>
    <t>17 (23)</t>
  </si>
  <si>
    <t>10 (901)</t>
  </si>
  <si>
    <t>99.1</t>
  </si>
  <si>
    <t>18 (267)</t>
  </si>
  <si>
    <t>17 (763)</t>
  </si>
  <si>
    <t>17 (746)</t>
  </si>
  <si>
    <t>19 (659)</t>
  </si>
  <si>
    <t>17 (394)</t>
  </si>
  <si>
    <t>18 (21)</t>
  </si>
  <si>
    <t>16 (646)</t>
  </si>
  <si>
    <t>Christoph Matkowski</t>
  </si>
  <si>
    <t>Gliwice</t>
  </si>
  <si>
    <t>LAK 17B mini FES</t>
  </si>
  <si>
    <t>104.4</t>
  </si>
  <si>
    <t>17 (466)</t>
  </si>
  <si>
    <t>19 (656)</t>
  </si>
  <si>
    <t>5 (939)</t>
  </si>
  <si>
    <t>2 (859)</t>
  </si>
  <si>
    <t>15 (539)</t>
  </si>
  <si>
    <t>ASW 24 E WL</t>
  </si>
  <si>
    <t>14 (853)</t>
  </si>
  <si>
    <t>14 (772)</t>
  </si>
  <si>
    <t>19 (269)</t>
  </si>
  <si>
    <t>14 (299)</t>
  </si>
  <si>
    <t>18 (249)</t>
  </si>
  <si>
    <t>Jerzy Mikołajczyk</t>
  </si>
  <si>
    <t>AZM</t>
  </si>
  <si>
    <t>13 (592)</t>
  </si>
  <si>
    <t>14 (860)</t>
  </si>
  <si>
    <t>19 (224)</t>
  </si>
  <si>
    <t>18 (704)</t>
  </si>
  <si>
    <t>18 (363)</t>
  </si>
  <si>
    <t>16 (26)</t>
  </si>
  <si>
    <t>17 (588)</t>
  </si>
  <si>
    <t>Péter Kassai</t>
  </si>
  <si>
    <t>MALÉV</t>
  </si>
  <si>
    <t>5 (727)</t>
  </si>
  <si>
    <t>20 (0)</t>
  </si>
  <si>
    <t>99.8</t>
  </si>
  <si>
    <t>20 (432)</t>
  </si>
  <si>
    <t>20 (45)</t>
  </si>
  <si>
    <t>FCC 2023 Club</t>
  </si>
  <si>
    <t>Bialsko Biala</t>
  </si>
  <si>
    <t>Diana 2 FES</t>
  </si>
  <si>
    <t>Maximilian SEIS</t>
  </si>
  <si>
    <t>Polé France/AAA Bordeaux / AAVA Vinon sur Verdon</t>
  </si>
  <si>
    <t>Discus 2a 15m</t>
  </si>
  <si>
    <t>JPA</t>
  </si>
  <si>
    <t>Julien Duboc</t>
  </si>
  <si>
    <t>Polé France,TGV Condom</t>
  </si>
  <si>
    <t>Victor-Alex POP</t>
  </si>
  <si>
    <t>ROMANIAN AIRCLUB</t>
  </si>
  <si>
    <t>P1</t>
  </si>
  <si>
    <t>Aurélien Doriat</t>
  </si>
  <si>
    <t>ACP Poitiers</t>
  </si>
  <si>
    <t>Adam Woolley</t>
  </si>
  <si>
    <t>Kingaroy Soaring Club</t>
  </si>
  <si>
    <t>Discus 2ax 15m</t>
  </si>
  <si>
    <t>Maroš Divok</t>
  </si>
  <si>
    <t>Spišská Nová Ves</t>
  </si>
  <si>
    <t>DuoDiscus XT</t>
  </si>
  <si>
    <t>1R</t>
  </si>
  <si>
    <t>Aeroclub de l\'Ariege</t>
  </si>
  <si>
    <t>Ventus 2a 15m</t>
  </si>
  <si>
    <t>LS-8a 15m</t>
  </si>
  <si>
    <t>Piotr Jarysz</t>
  </si>
  <si>
    <t>Aeroklub Leszczyński</t>
  </si>
  <si>
    <t>LS-6a 15m</t>
  </si>
  <si>
    <t>Adam Czeladzki</t>
  </si>
  <si>
    <t>Warszawski</t>
  </si>
  <si>
    <t>Arturas Klimašauskas</t>
  </si>
  <si>
    <t>Pociunai</t>
  </si>
  <si>
    <t>Pavel Trojan</t>
  </si>
  <si>
    <t>Duo Discus T -700kg</t>
  </si>
  <si>
    <t>Theo MANFREDI</t>
  </si>
  <si>
    <t>AAVO Chérence</t>
  </si>
  <si>
    <t>LAK 17A 15m WL</t>
  </si>
  <si>
    <t>LS-6c 15m</t>
  </si>
  <si>
    <t>PE</t>
  </si>
  <si>
    <t>PL/KSS/Nowy Targ</t>
  </si>
  <si>
    <t>LAK 17B FES 15m -525 kg</t>
  </si>
  <si>
    <t>Discus 2cT 15m</t>
  </si>
  <si>
    <t>Andrzej SZCZERBA</t>
  </si>
  <si>
    <t>WARSZAWSKI</t>
  </si>
  <si>
    <t>JS1-C 18 m</t>
  </si>
  <si>
    <t>ASG 29E 18m</t>
  </si>
  <si>
    <t>Andreas Kessler</t>
  </si>
  <si>
    <t>ASG-32 Mi-800 kg</t>
  </si>
  <si>
    <t>Andy Smielkiewicz</t>
  </si>
  <si>
    <t>Warminsko Mazurski</t>
  </si>
  <si>
    <t>HBI</t>
  </si>
  <si>
    <t>Petr Pánek</t>
  </si>
  <si>
    <t>Ikarus Gliding Club</t>
  </si>
  <si>
    <t>JS-1bTJ EVO</t>
  </si>
  <si>
    <t>Kornel NEGRO</t>
  </si>
  <si>
    <t>Alföldi Repülőklub</t>
  </si>
  <si>
    <t>Ventus 2ct 18m -600 kg</t>
  </si>
  <si>
    <t>Ján Divok</t>
  </si>
  <si>
    <t>Máté Mészáros</t>
  </si>
  <si>
    <t>Aero Club Szolnok, Hungary</t>
  </si>
  <si>
    <t>Ľubík Jakubčák</t>
  </si>
  <si>
    <t>ASW-22BLE 27m -810 kg</t>
  </si>
  <si>
    <t>Kapuy &amp; Csonka</t>
  </si>
  <si>
    <t>EB-29D 28,3m</t>
  </si>
  <si>
    <t>Tomasz Chudoment</t>
  </si>
  <si>
    <t>ASH 25Mi 26m</t>
  </si>
  <si>
    <t>Oldřich Bartoník</t>
  </si>
  <si>
    <t>Andrzej Majewski</t>
  </si>
  <si>
    <t>WARMIŃSKO-MAZURSKI</t>
  </si>
  <si>
    <t>István Reti</t>
  </si>
  <si>
    <t>KOL</t>
  </si>
  <si>
    <t>Jerzy Kolasinski</t>
  </si>
  <si>
    <t>Poznań/KKGT</t>
  </si>
  <si>
    <t>JS-MD 3 RES 18m</t>
  </si>
  <si>
    <t>Aeroklub Kielecki/SGT</t>
  </si>
  <si>
    <t>ARK</t>
  </si>
  <si>
    <t>CT</t>
  </si>
  <si>
    <t>Klaus Kalmbach</t>
  </si>
  <si>
    <t>FSV Tübingen e.V.</t>
  </si>
  <si>
    <t>JS3 TC 18m</t>
  </si>
  <si>
    <t>Ján Keher</t>
  </si>
  <si>
    <t>VN</t>
  </si>
  <si>
    <t>Szczecin Szybovcovy</t>
  </si>
  <si>
    <t>DG-808 C Clasic 18m WL</t>
  </si>
  <si>
    <t>Jan Granvig Dahl</t>
  </si>
  <si>
    <t>MSF</t>
  </si>
  <si>
    <t>Ventus 2cm 18m -525 kg</t>
  </si>
  <si>
    <t>FCC 2023 Combi</t>
  </si>
  <si>
    <t>21. FatraGlide 2023</t>
  </si>
  <si>
    <t xml:space="preserve">Martin, Slovakia,   29 April 2023 – 6 May 2023 </t>
  </si>
  <si>
    <t>AK BRNO MEDLANKY</t>
  </si>
  <si>
    <t>CIRRUS Std</t>
  </si>
  <si>
    <t>Edmund SCHULLER</t>
  </si>
  <si>
    <t>AK LUCENEC</t>
  </si>
  <si>
    <t>Michal LESINGER</t>
  </si>
  <si>
    <t>AK MORAVSKA TREBOVA</t>
  </si>
  <si>
    <t>Jan HORAK</t>
  </si>
  <si>
    <t>AK ZBRASLAVICE</t>
  </si>
  <si>
    <t>ASW 20A WL</t>
  </si>
  <si>
    <t>Milan SUROVCIK</t>
  </si>
  <si>
    <t>Tibor FRATRIK</t>
  </si>
  <si>
    <t>ASW 20C</t>
  </si>
  <si>
    <t>OI</t>
  </si>
  <si>
    <t>Tomas SATRAPA</t>
  </si>
  <si>
    <t>C-101 A PEGASE</t>
  </si>
  <si>
    <t>Marek SEMAN</t>
  </si>
  <si>
    <t>Lubomir BELUSKO</t>
  </si>
  <si>
    <t>C-101 D PEGASE</t>
  </si>
  <si>
    <t>Gabor BORS</t>
  </si>
  <si>
    <t>AK OPITZ NANDOR REPULOKLUB</t>
  </si>
  <si>
    <t>MINI NIMBUS</t>
  </si>
  <si>
    <t>Oldrich KOUNOVSKY</t>
  </si>
  <si>
    <t>Albert HACKL</t>
  </si>
  <si>
    <t>ASTIR CS TOP</t>
  </si>
  <si>
    <t>Rastislav KRAK</t>
  </si>
  <si>
    <t>ASTIR CS 77</t>
  </si>
  <si>
    <t>MT</t>
  </si>
  <si>
    <t>Peter ZIAK</t>
  </si>
  <si>
    <t>C 101 A PEGASE</t>
  </si>
  <si>
    <t>FatraG 2023 Club</t>
  </si>
  <si>
    <t>Kombi trieda</t>
  </si>
  <si>
    <t>JS 3 RES</t>
  </si>
  <si>
    <t>Martin FURJES</t>
  </si>
  <si>
    <t>AS 33</t>
  </si>
  <si>
    <t>Petr HOTOVY</t>
  </si>
  <si>
    <t>AK CESKA LIPA</t>
  </si>
  <si>
    <t>JS 1B</t>
  </si>
  <si>
    <t>AK DUBNICA NAD VAHOM</t>
  </si>
  <si>
    <t>VENTUS 2 CXT</t>
  </si>
  <si>
    <t>TN</t>
  </si>
  <si>
    <t>Ventus 17.6m</t>
  </si>
  <si>
    <t>J</t>
  </si>
  <si>
    <t>Branislav JESENSKY</t>
  </si>
  <si>
    <t>SGC MARTIN ZEMEPAN</t>
  </si>
  <si>
    <t>JS 1C 21</t>
  </si>
  <si>
    <t>BELIANSKY &amp; KNOSKO</t>
  </si>
  <si>
    <t>Lubomir JAKUBCAK</t>
  </si>
  <si>
    <t>ARCUS M</t>
  </si>
  <si>
    <t>KROMKA &amp; KOLLAR</t>
  </si>
  <si>
    <t>Barbora MORAVCOVA</t>
  </si>
  <si>
    <t>LS 8 NEO</t>
  </si>
  <si>
    <t>PD</t>
  </si>
  <si>
    <t>Petr JEDLICKA</t>
  </si>
  <si>
    <t>VENTUS C</t>
  </si>
  <si>
    <t>Petar ABONYI</t>
  </si>
  <si>
    <t>DISCUS 2B</t>
  </si>
  <si>
    <t>BERKO &amp; SUBA</t>
  </si>
  <si>
    <t>AK SPISSKA NOVA VES</t>
  </si>
  <si>
    <t>DUO DISCUS XLT</t>
  </si>
  <si>
    <t>FatarG 2023 Kombi</t>
  </si>
  <si>
    <t>Berko Igor</t>
  </si>
  <si>
    <t>43. Memoriál Alexandra Makarenka 2023</t>
  </si>
  <si>
    <t xml:space="preserve">Male Bielice, Slovakia,   2 July 2023 – 15 July 2023 </t>
  </si>
  <si>
    <t>HG</t>
  </si>
  <si>
    <t>Jozef SOPIRIAK</t>
  </si>
  <si>
    <t>Bohumil VASEK</t>
  </si>
  <si>
    <t>Jozef VYLETEL</t>
  </si>
  <si>
    <t>Oldrich SPANIEL</t>
  </si>
  <si>
    <t>H</t>
  </si>
  <si>
    <t>Stefan Liska</t>
  </si>
  <si>
    <t>Jozef ZABKA</t>
  </si>
  <si>
    <t>Dusan ZUBAK</t>
  </si>
  <si>
    <t>Miroslav MLYNARIK</t>
  </si>
  <si>
    <t>Frantisek MICHALIK</t>
  </si>
  <si>
    <t>TOMAN &amp; KOSTOVCIK</t>
  </si>
  <si>
    <t>Katarina KRAKOVA</t>
  </si>
  <si>
    <t>KRAK &amp; KUBICAR</t>
  </si>
  <si>
    <t>LS</t>
  </si>
  <si>
    <t>Erik MIKULAS</t>
  </si>
  <si>
    <t>Antonio Rudof KALIK</t>
  </si>
  <si>
    <t>Martina MLYNARIKOVA</t>
  </si>
  <si>
    <t>Peter PATOPRSTY</t>
  </si>
  <si>
    <t>Maros OKOS</t>
  </si>
  <si>
    <t>MAM 2023 klub</t>
  </si>
  <si>
    <t>Dusan BERNAT</t>
  </si>
  <si>
    <t>DG 808B</t>
  </si>
  <si>
    <t>Jan HRNCIRIK</t>
  </si>
  <si>
    <t>Roman KOSTELNIK</t>
  </si>
  <si>
    <t>LAK 17 B FES</t>
  </si>
  <si>
    <t>LAHO &amp; MIKULA</t>
  </si>
  <si>
    <t>JANUS CM</t>
  </si>
  <si>
    <t>Jan JAGOS</t>
  </si>
  <si>
    <t>Laho Benedikt</t>
  </si>
  <si>
    <t>Slovak Gliding Championship - PMSR 2023</t>
  </si>
  <si>
    <t xml:space="preserve">Prievidza, Slovakia,   9 July 2023 – 22 July 2023 </t>
  </si>
  <si>
    <t>Dávid Darnady</t>
  </si>
  <si>
    <t>Jozef Kožár</t>
  </si>
  <si>
    <t>SGC</t>
  </si>
  <si>
    <t>Ján Kovalčík</t>
  </si>
  <si>
    <t>DR</t>
  </si>
  <si>
    <t>Juraj Dado</t>
  </si>
  <si>
    <t>Šimon Šiška</t>
  </si>
  <si>
    <t>AK Holíč</t>
  </si>
  <si>
    <t>Kombi A</t>
  </si>
  <si>
    <t>Tomáš Bobok</t>
  </si>
  <si>
    <t>Duo Discus XL</t>
  </si>
  <si>
    <t>Jakubčák &amp; Sulírová</t>
  </si>
  <si>
    <t>Petro &amp; Šnirc</t>
  </si>
  <si>
    <t>DG 1000T 18m</t>
  </si>
  <si>
    <t>TC</t>
  </si>
  <si>
    <t>LS 8cT</t>
  </si>
  <si>
    <t>Divoková &amp; Divoková</t>
  </si>
  <si>
    <t>Duo Discus XT</t>
  </si>
  <si>
    <t>Kollár &amp; Kromka</t>
  </si>
  <si>
    <t>Horňák &amp; Sitár</t>
  </si>
  <si>
    <t>Niko &amp; Kardosová</t>
  </si>
  <si>
    <t>PMSR 2023 kombi A</t>
  </si>
  <si>
    <t>Jakubčák Ľubík</t>
  </si>
  <si>
    <t>Divoková Viktória</t>
  </si>
  <si>
    <t>Kromka Ján</t>
  </si>
  <si>
    <t>Drahoš Sitár</t>
  </si>
  <si>
    <t>Niko Eduard</t>
  </si>
  <si>
    <t>Šnirc Martin</t>
  </si>
  <si>
    <t>Kombi B</t>
  </si>
  <si>
    <t>D</t>
  </si>
  <si>
    <t>Petr Šetka</t>
  </si>
  <si>
    <t>Jiŕí Kusbach</t>
  </si>
  <si>
    <t>Diana 3FES</t>
  </si>
  <si>
    <t>Branislav Jesenský</t>
  </si>
  <si>
    <t>Magyarország Alfoldi</t>
  </si>
  <si>
    <t>JS1 18m</t>
  </si>
  <si>
    <t>Dubnica</t>
  </si>
  <si>
    <t>Ventus 2cxT 18m</t>
  </si>
  <si>
    <t>Jan Paepke</t>
  </si>
  <si>
    <t>SFC Riesa-Canitz e.V. / Prievidza</t>
  </si>
  <si>
    <t>LAK-17A T 18m WL</t>
  </si>
  <si>
    <t>Osi Zsolt</t>
  </si>
  <si>
    <t>Magyarország ACFH</t>
  </si>
  <si>
    <t>ASW 22 BLE</t>
  </si>
  <si>
    <t>Lukáš Benedikt</t>
  </si>
  <si>
    <t>SNA</t>
  </si>
  <si>
    <t>Aeroklub Prievidza</t>
  </si>
  <si>
    <t>Aeroklub Martin</t>
  </si>
  <si>
    <t>Viliam Kubovčík</t>
  </si>
  <si>
    <t>JS3 RES 18m</t>
  </si>
  <si>
    <t>PMSR 2023 kombi B</t>
  </si>
  <si>
    <t xml:space="preserve">Leszno Strzyzewi, Poland,   26 July 2023 – 11 August 2023 </t>
  </si>
  <si>
    <t>8L</t>
  </si>
  <si>
    <t>Łukasz Wójcik</t>
  </si>
  <si>
    <t>Peter Millenaar</t>
  </si>
  <si>
    <t>Michael Reiner</t>
  </si>
  <si>
    <t>Arne Boye-Møller</t>
  </si>
  <si>
    <t>JS3 Jet</t>
  </si>
  <si>
    <t>Yves Gerster</t>
  </si>
  <si>
    <t>Peter Szabo</t>
  </si>
  <si>
    <t>Aku Jaakkola</t>
  </si>
  <si>
    <t>Ventus 3</t>
  </si>
  <si>
    <t>JS-MD 3</t>
  </si>
  <si>
    <t>E1</t>
  </si>
  <si>
    <t>Russell Cheetham</t>
  </si>
  <si>
    <t>Anne Ducarouge</t>
  </si>
  <si>
    <t>Gvidas Sabeckis</t>
  </si>
  <si>
    <t>GPS</t>
  </si>
  <si>
    <t>Steven Raimond</t>
  </si>
  <si>
    <t>WG</t>
  </si>
  <si>
    <t>Werner Amann</t>
  </si>
  <si>
    <t>Christoph Nacke</t>
  </si>
  <si>
    <t>Alberto Pozzi</t>
  </si>
  <si>
    <t>JS1</t>
  </si>
  <si>
    <t>Yacine Vigourel</t>
  </si>
  <si>
    <t>Giancarlo Grinza</t>
  </si>
  <si>
    <t>Ventus 3F</t>
  </si>
  <si>
    <t>Gary Stingemore</t>
  </si>
  <si>
    <t>Peter Eriksen</t>
  </si>
  <si>
    <t>Mikko Nurminen</t>
  </si>
  <si>
    <t>Ventus 2 cxa FES</t>
  </si>
  <si>
    <t>Kato Kvitne</t>
  </si>
  <si>
    <t>JS1 B</t>
  </si>
  <si>
    <t>JS1 C</t>
  </si>
  <si>
    <t>Zoltán Hamar</t>
  </si>
  <si>
    <t>MM</t>
  </si>
  <si>
    <t>George Schuit</t>
  </si>
  <si>
    <t>UR</t>
  </si>
  <si>
    <t>Ulf Ringertz</t>
  </si>
  <si>
    <t>Ventus 2cxT</t>
  </si>
  <si>
    <t>EGC 2023 18m</t>
  </si>
  <si>
    <t>20m multi-seat</t>
  </si>
  <si>
    <t>Kettunen &amp; Sorri</t>
  </si>
  <si>
    <t>Harvey &amp; Dawes</t>
  </si>
  <si>
    <t>I10</t>
  </si>
  <si>
    <t>Coppin &amp; Jones</t>
  </si>
  <si>
    <t>Borgmann &amp; Wolff</t>
  </si>
  <si>
    <t>HLB</t>
  </si>
  <si>
    <t>Müller &amp; Hörber</t>
  </si>
  <si>
    <t>V8</t>
  </si>
  <si>
    <t>Gmelin &amp; Grote</t>
  </si>
  <si>
    <t>Gulyás &amp; Korom</t>
  </si>
  <si>
    <t>de Péchy &amp; Bouderlique</t>
  </si>
  <si>
    <t>Bielen &amp; Snyers</t>
  </si>
  <si>
    <t>FJ</t>
  </si>
  <si>
    <t>Bjøro &amp; Bjøro</t>
  </si>
  <si>
    <t>Ørskov &amp; Mix</t>
  </si>
  <si>
    <t>Czeladzki &amp; Biela</t>
  </si>
  <si>
    <t>Duo Discus T</t>
  </si>
  <si>
    <t>Hirvola &amp; Ganszauge</t>
  </si>
  <si>
    <t>Niko &amp; Bobok</t>
  </si>
  <si>
    <t>EY</t>
  </si>
  <si>
    <t>Rendla &amp; Kluger</t>
  </si>
  <si>
    <t>Brigliadori &amp; Schiavotto</t>
  </si>
  <si>
    <t>BPG</t>
  </si>
  <si>
    <t>Prodorutti &amp; Montemaggi</t>
  </si>
  <si>
    <t>Jørgensen &amp; Nielsen</t>
  </si>
  <si>
    <t>Käppeli &amp; Hirt</t>
  </si>
  <si>
    <t>Novak &amp; Krejčiřík</t>
  </si>
  <si>
    <t>HpH304 TS Twin Shark</t>
  </si>
  <si>
    <t>ZAR</t>
  </si>
  <si>
    <t>Barszcz &amp; Kornacki</t>
  </si>
  <si>
    <t>SQ</t>
  </si>
  <si>
    <t>Kiss &amp; Rehus</t>
  </si>
  <si>
    <t>Bobok Tomáš</t>
  </si>
  <si>
    <t>6th FAI Junior European Gliding Championship</t>
  </si>
  <si>
    <t xml:space="preserve">Svæveflyvecenter Arnborg, Denmark,   29 July 2023 – 12 August 2023 </t>
  </si>
  <si>
    <t>X29</t>
  </si>
  <si>
    <t>Matthieu Hénin</t>
  </si>
  <si>
    <t>CPI</t>
  </si>
  <si>
    <t>Lars van Breemen</t>
  </si>
  <si>
    <t>7E</t>
  </si>
  <si>
    <t>DF</t>
  </si>
  <si>
    <t>LN</t>
  </si>
  <si>
    <t>Miles Chalk Kjær</t>
  </si>
  <si>
    <t>Elias Severholt Fourati</t>
  </si>
  <si>
    <t>Tim Kremers</t>
  </si>
  <si>
    <t>HV</t>
  </si>
  <si>
    <t>AG</t>
  </si>
  <si>
    <t>Wout Sliedregt</t>
  </si>
  <si>
    <t>W4</t>
  </si>
  <si>
    <t>Titas Jovaiša</t>
  </si>
  <si>
    <t>Wiktor Czubski</t>
  </si>
  <si>
    <t>Matteo Merk</t>
  </si>
  <si>
    <t>Tomáš Hynek</t>
  </si>
  <si>
    <t>Jakob Prior</t>
  </si>
  <si>
    <t>ENW</t>
  </si>
  <si>
    <t>George White</t>
  </si>
  <si>
    <t>S5</t>
  </si>
  <si>
    <t>Valeria Huber</t>
  </si>
  <si>
    <t>Ludvig Jauring</t>
  </si>
  <si>
    <t>IAG</t>
  </si>
  <si>
    <t>Guillaume Ottolini</t>
  </si>
  <si>
    <t>Robbe Van Brandt</t>
  </si>
  <si>
    <t>DB</t>
  </si>
  <si>
    <t>Oskar Minds</t>
  </si>
  <si>
    <t>JEGC 2023 Klub</t>
  </si>
  <si>
    <t>Trogár 1 2023</t>
  </si>
  <si>
    <t xml:space="preserve">Nitra, Slovakia,   29 April 2023 – 8 May 2023 </t>
  </si>
  <si>
    <t>2.</t>
  </si>
  <si>
    <t>Roman Petro</t>
  </si>
  <si>
    <t>Std. Cirrus 16m</t>
  </si>
  <si>
    <t>Pegase C-101A</t>
  </si>
  <si>
    <t>Mosquito B</t>
  </si>
  <si>
    <t>IE</t>
  </si>
  <si>
    <t>Michal Baxa</t>
  </si>
  <si>
    <t>Dominik Jančik</t>
  </si>
  <si>
    <t>Jozef Dúc</t>
  </si>
  <si>
    <t>LS 6 17.5m</t>
  </si>
  <si>
    <t>Daniel Kronek</t>
  </si>
  <si>
    <t>Ventus b 16.6m</t>
  </si>
  <si>
    <t>TZ</t>
  </si>
  <si>
    <t>Anton Zelenaj</t>
  </si>
  <si>
    <t>ASW 27</t>
  </si>
  <si>
    <t>Trogár1 2023 Klub</t>
  </si>
  <si>
    <t>Trogár1 2023 Open</t>
  </si>
  <si>
    <t>Trogár 2 2023</t>
  </si>
  <si>
    <t xml:space="preserve">Nitra, Slovakia,   1 July 2023 – 8 July 2023 </t>
  </si>
  <si>
    <t>LS 8T</t>
  </si>
  <si>
    <t>Trogár2 2023 Open</t>
  </si>
  <si>
    <t>Oldtimer Pribina Star 2023</t>
  </si>
  <si>
    <t xml:space="preserve">Nitra, Slovakia,   5 August 2023 – 12 August 2023 </t>
  </si>
  <si>
    <t>96.7</t>
  </si>
  <si>
    <t>1 (569)</t>
  </si>
  <si>
    <t>95.6</t>
  </si>
  <si>
    <t>2 (517)</t>
  </si>
  <si>
    <t>Peter Hornak</t>
  </si>
  <si>
    <t>3 (510)</t>
  </si>
  <si>
    <t>Viktor Romancik</t>
  </si>
  <si>
    <t>97.6</t>
  </si>
  <si>
    <t>4 (488)</t>
  </si>
  <si>
    <t>K6</t>
  </si>
  <si>
    <t>Igor Ille</t>
  </si>
  <si>
    <t>5 (481)</t>
  </si>
  <si>
    <t>VA</t>
  </si>
  <si>
    <t>Vladimír Abraham</t>
  </si>
  <si>
    <t>Ka 6CR</t>
  </si>
  <si>
    <t>79.5</t>
  </si>
  <si>
    <t>6 (393)</t>
  </si>
  <si>
    <t>I5</t>
  </si>
  <si>
    <t>7 (392)</t>
  </si>
  <si>
    <t>8 (385)</t>
  </si>
  <si>
    <t>Lajda &amp; Holák</t>
  </si>
  <si>
    <t>76.3</t>
  </si>
  <si>
    <t>9 (344)</t>
  </si>
  <si>
    <t>MB</t>
  </si>
  <si>
    <t>Marko Benda</t>
  </si>
  <si>
    <t>Ka 7</t>
  </si>
  <si>
    <t>75.1</t>
  </si>
  <si>
    <t>10 (281)</t>
  </si>
  <si>
    <t>VT-116 Orlik II</t>
  </si>
  <si>
    <t>81.5</t>
  </si>
  <si>
    <t>11 (253)</t>
  </si>
  <si>
    <t>Michal Istok</t>
  </si>
  <si>
    <t>12 (180)</t>
  </si>
  <si>
    <t>OPS 2023 Klub</t>
  </si>
  <si>
    <t>Top Gun 2023</t>
  </si>
  <si>
    <t xml:space="preserve">Prievidza, Slovakia,   29 July 2023 – 4 August 2023 </t>
  </si>
  <si>
    <t>Janosz Sindely</t>
  </si>
  <si>
    <t>1 (699)</t>
  </si>
  <si>
    <t>Kromka &amp; Kollár</t>
  </si>
  <si>
    <t>DG 808C</t>
  </si>
  <si>
    <t>Jirka &amp; Horňák</t>
  </si>
  <si>
    <t>Sitár &amp; Tekeli</t>
  </si>
  <si>
    <t>AE</t>
  </si>
  <si>
    <t>Jozef Šnirc</t>
  </si>
  <si>
    <t>Discus 2cFES 18m</t>
  </si>
  <si>
    <t>Ľubomír Doupal</t>
  </si>
  <si>
    <t>Ľubomír Jakubčák</t>
  </si>
  <si>
    <t>TopGun 2023 Open</t>
  </si>
  <si>
    <t>Horňák</t>
  </si>
  <si>
    <t>Sitár</t>
  </si>
  <si>
    <t>Kromka</t>
  </si>
  <si>
    <t>Juniorské sústredenie 2023</t>
  </si>
  <si>
    <t xml:space="preserve">Martin, Slovakia,   1 July 2023 – 7 July 2023 </t>
  </si>
  <si>
    <t>M3</t>
  </si>
  <si>
    <t>Adam Šabľa</t>
  </si>
  <si>
    <t>Antonio Kalik</t>
  </si>
  <si>
    <t>Dubnica nad Váhom</t>
  </si>
  <si>
    <t>Viktor Zbín</t>
  </si>
  <si>
    <t>F4</t>
  </si>
  <si>
    <t>Marcus Šuba</t>
  </si>
  <si>
    <t>Eliška Lácová</t>
  </si>
  <si>
    <t>Matúš Dudáš</t>
  </si>
  <si>
    <t>JunSustr 2023 Klub</t>
  </si>
  <si>
    <t>Memoriál Karola Benedikoviča – Dubnica Gliding Cup</t>
  </si>
  <si>
    <t xml:space="preserve">Dubnica, Slovakia,   12 August 2023 – 18 August 2023 </t>
  </si>
  <si>
    <t>ASW-20 (A)+L+F 15m</t>
  </si>
  <si>
    <t>Branislav Studienka</t>
  </si>
  <si>
    <t>G-102 Astir Std II,</t>
  </si>
  <si>
    <t>Antonio Rudolf Kalik</t>
  </si>
  <si>
    <t>LS-3 15m</t>
  </si>
  <si>
    <t>Zilina</t>
  </si>
  <si>
    <t>Libor Danhel</t>
  </si>
  <si>
    <t>Boris Cesnek</t>
  </si>
  <si>
    <t>VLT</t>
  </si>
  <si>
    <t>Samuel Rybár</t>
  </si>
  <si>
    <t>G-103 Twin III dvojí (pevný podvozek)</t>
  </si>
  <si>
    <t>M6</t>
  </si>
  <si>
    <t>Michaela Šoltýsová</t>
  </si>
  <si>
    <t>Prešov</t>
  </si>
  <si>
    <t>Ľubomír Rebro</t>
  </si>
  <si>
    <t>Peter Novánsky</t>
  </si>
  <si>
    <t>Miriam Tekeliová</t>
  </si>
  <si>
    <t>RI</t>
  </si>
  <si>
    <t>Michal Špaček</t>
  </si>
  <si>
    <t>84I</t>
  </si>
  <si>
    <t>Marek Kováč</t>
  </si>
  <si>
    <t>Trenčín</t>
  </si>
  <si>
    <t>O5</t>
  </si>
  <si>
    <t>Veronika Nevařilová</t>
  </si>
  <si>
    <t>G-102 Astir cs 77</t>
  </si>
  <si>
    <t>BU</t>
  </si>
  <si>
    <t>Viktor Zimcik</t>
  </si>
  <si>
    <t>Peter Kováč</t>
  </si>
  <si>
    <t>MKB 2023 Klub</t>
  </si>
  <si>
    <t>Kombinovaná trieda</t>
  </si>
  <si>
    <t>Jan Hrncirik</t>
  </si>
  <si>
    <t>Janus CM (FG)</t>
  </si>
  <si>
    <t>Križanov</t>
  </si>
  <si>
    <t>1.008</t>
  </si>
  <si>
    <t>Roman Kostelník</t>
  </si>
  <si>
    <t>LAK 17A FES 18m WL</t>
  </si>
  <si>
    <t>Marek Vala</t>
  </si>
  <si>
    <t>KKB-18</t>
  </si>
  <si>
    <t>MKB 2023 Kombi</t>
  </si>
  <si>
    <t>Junior</t>
  </si>
  <si>
    <t>MKB 2023 Junior</t>
  </si>
  <si>
    <t xml:space="preserve">Dudas Juraj </t>
  </si>
  <si>
    <t>10.</t>
  </si>
  <si>
    <t>11.</t>
  </si>
  <si>
    <t>GAC Benesov, Czech Republic</t>
  </si>
  <si>
    <t>ASW 20L</t>
  </si>
  <si>
    <t>1.055</t>
  </si>
  <si>
    <t>3 (500)</t>
  </si>
  <si>
    <t>3 (580)</t>
  </si>
  <si>
    <t>1 (819)</t>
  </si>
  <si>
    <t>4 (823)</t>
  </si>
  <si>
    <t>3 (598)</t>
  </si>
  <si>
    <t>4 (900)</t>
  </si>
  <si>
    <t>1 (400)</t>
  </si>
  <si>
    <t>Centrair C-101BC Pegase</t>
  </si>
  <si>
    <t>1.014</t>
  </si>
  <si>
    <t>3 (624)</t>
  </si>
  <si>
    <t>5 (905)</t>
  </si>
  <si>
    <t>2 (528)</t>
  </si>
  <si>
    <t>5 (558)</t>
  </si>
  <si>
    <t>5 (743)</t>
  </si>
  <si>
    <t>2 (843)</t>
  </si>
  <si>
    <t>1 (600)</t>
  </si>
  <si>
    <t>1 (938)</t>
  </si>
  <si>
    <t>6 (318)</t>
  </si>
  <si>
    <t>ASW-20 A</t>
  </si>
  <si>
    <t>6 (585)</t>
  </si>
  <si>
    <t>2 (958)</t>
  </si>
  <si>
    <t>6 (477)</t>
  </si>
  <si>
    <t>6 (557)</t>
  </si>
  <si>
    <t>2 (801)</t>
  </si>
  <si>
    <t>8 (801)</t>
  </si>
  <si>
    <t>4 (581)</t>
  </si>
  <si>
    <t>5 (890)</t>
  </si>
  <si>
    <t>2 (378)</t>
  </si>
  <si>
    <t>1.017</t>
  </si>
  <si>
    <t>13 (366)</t>
  </si>
  <si>
    <t>6 (897)</t>
  </si>
  <si>
    <t>1 (529)</t>
  </si>
  <si>
    <t>9 (538)</t>
  </si>
  <si>
    <t>4 (744)</t>
  </si>
  <si>
    <t>2 (934)</t>
  </si>
  <si>
    <t>4 (334)</t>
  </si>
  <si>
    <t>Lucenec</t>
  </si>
  <si>
    <t>4 (592)</t>
  </si>
  <si>
    <t>7 (874)</t>
  </si>
  <si>
    <t>5 (480)</t>
  </si>
  <si>
    <t>4 (578)</t>
  </si>
  <si>
    <t>6 (722)</t>
  </si>
  <si>
    <t>6 (812)</t>
  </si>
  <si>
    <t>9 (504)</t>
  </si>
  <si>
    <t>11 (698)</t>
  </si>
  <si>
    <t>3 (348)</t>
  </si>
  <si>
    <t>Petr Stepanek</t>
  </si>
  <si>
    <t>ASW-19</t>
  </si>
  <si>
    <t>1.001</t>
  </si>
  <si>
    <t>2 (643)</t>
  </si>
  <si>
    <t>10 (765)</t>
  </si>
  <si>
    <t>8 (436)</t>
  </si>
  <si>
    <t>11 (501)</t>
  </si>
  <si>
    <t>6 (521)</t>
  </si>
  <si>
    <t>9 (780)</t>
  </si>
  <si>
    <t>14 (265)</t>
  </si>
  <si>
    <t>Lukas Capek</t>
  </si>
  <si>
    <t>1.037</t>
  </si>
  <si>
    <t>3 (957)</t>
  </si>
  <si>
    <t>7 (467)</t>
  </si>
  <si>
    <t>2 (589)</t>
  </si>
  <si>
    <t>3 (784)</t>
  </si>
  <si>
    <t>1 (848)</t>
  </si>
  <si>
    <t>7 (513)</t>
  </si>
  <si>
    <t>13 (104)</t>
  </si>
  <si>
    <t>5 (331)</t>
  </si>
  <si>
    <t>1.065</t>
  </si>
  <si>
    <t>16 (0)</t>
  </si>
  <si>
    <t>4 (948)</t>
  </si>
  <si>
    <t>4 (484)</t>
  </si>
  <si>
    <t>7 (541)</t>
  </si>
  <si>
    <t>11 (531)</t>
  </si>
  <si>
    <t>9 (800)</t>
  </si>
  <si>
    <t>10 (473)</t>
  </si>
  <si>
    <t>6 (881)</t>
  </si>
  <si>
    <t>7 (317)</t>
  </si>
  <si>
    <t>FD</t>
  </si>
  <si>
    <t>Štepán Filakovský</t>
  </si>
  <si>
    <t>LS 1f</t>
  </si>
  <si>
    <t>1.003</t>
  </si>
  <si>
    <t>8 (565)</t>
  </si>
  <si>
    <t>9 (767)</t>
  </si>
  <si>
    <t>15 (220)</t>
  </si>
  <si>
    <t>8 (540)</t>
  </si>
  <si>
    <t>10 (584)</t>
  </si>
  <si>
    <t>15 (250)</t>
  </si>
  <si>
    <t>3 (907)</t>
  </si>
  <si>
    <t>12 (302)</t>
  </si>
  <si>
    <t>CW</t>
  </si>
  <si>
    <t>Jan Smaha</t>
  </si>
  <si>
    <t>Česká lípa</t>
  </si>
  <si>
    <t>0.978</t>
  </si>
  <si>
    <t>11 (402)</t>
  </si>
  <si>
    <t>16 (497)</t>
  </si>
  <si>
    <t>1 (594)</t>
  </si>
  <si>
    <t>12 (528)</t>
  </si>
  <si>
    <t>10 (763)</t>
  </si>
  <si>
    <t>5 (538)</t>
  </si>
  <si>
    <t>8 (794)</t>
  </si>
  <si>
    <t>10 (306)</t>
  </si>
  <si>
    <t>YU</t>
  </si>
  <si>
    <t>Vojtech Vach</t>
  </si>
  <si>
    <t>Nové Mésto nad Metují</t>
  </si>
  <si>
    <t>0.984</t>
  </si>
  <si>
    <t>7 (577)</t>
  </si>
  <si>
    <t>11 (683)</t>
  </si>
  <si>
    <t>12 (467)</t>
  </si>
  <si>
    <t>15 (471)</t>
  </si>
  <si>
    <t>11 (732)</t>
  </si>
  <si>
    <t>12 (413)</t>
  </si>
  <si>
    <t>10 (722)</t>
  </si>
  <si>
    <t>9 (307)</t>
  </si>
  <si>
    <t>Petr Mašík</t>
  </si>
  <si>
    <t>0.979</t>
  </si>
  <si>
    <t>15 (106)</t>
  </si>
  <si>
    <t>12 (634)</t>
  </si>
  <si>
    <t>11 (285)</t>
  </si>
  <si>
    <t>13 (459)</t>
  </si>
  <si>
    <t>9 (620)</t>
  </si>
  <si>
    <t>13 (307)</t>
  </si>
  <si>
    <t>8 (511)</t>
  </si>
  <si>
    <t>7 (796)</t>
  </si>
  <si>
    <t>8 (315)</t>
  </si>
  <si>
    <t>Martin Stepanek</t>
  </si>
  <si>
    <t>0.981</t>
  </si>
  <si>
    <t>14 (236)</t>
  </si>
  <si>
    <t>8 (838)</t>
  </si>
  <si>
    <t>10 (308)</t>
  </si>
  <si>
    <t>10 (508)</t>
  </si>
  <si>
    <t>7 (676)</t>
  </si>
  <si>
    <t>12 (651)</t>
  </si>
  <si>
    <t>16 (188)</t>
  </si>
  <si>
    <t>14 (74)</t>
  </si>
  <si>
    <t>13 (289)</t>
  </si>
  <si>
    <t>Pavlina Horackova</t>
  </si>
  <si>
    <t>Sumperk</t>
  </si>
  <si>
    <t>Jantar std. 2</t>
  </si>
  <si>
    <t>0.987</t>
  </si>
  <si>
    <t>12 (371)</t>
  </si>
  <si>
    <t>13 (237)</t>
  </si>
  <si>
    <t>16 (394)</t>
  </si>
  <si>
    <t>14 (491)</t>
  </si>
  <si>
    <t>13 (402)</t>
  </si>
  <si>
    <t>12 (308)</t>
  </si>
  <si>
    <t>U7</t>
  </si>
  <si>
    <t>Fabián Curda</t>
  </si>
  <si>
    <t>DG-300</t>
  </si>
  <si>
    <t>9 (513)</t>
  </si>
  <si>
    <t>15 (522)</t>
  </si>
  <si>
    <t>14 (224)</t>
  </si>
  <si>
    <t>15 (410)</t>
  </si>
  <si>
    <t>13 (519)</t>
  </si>
  <si>
    <t>15 (298)</t>
  </si>
  <si>
    <t>14 (374)</t>
  </si>
  <si>
    <t>15 (57)</t>
  </si>
  <si>
    <t>15 (233)</t>
  </si>
  <si>
    <t>NO</t>
  </si>
  <si>
    <t>Adam Hepal</t>
  </si>
  <si>
    <t>0.998</t>
  </si>
  <si>
    <t>10 (403)</t>
  </si>
  <si>
    <t>14 (539)</t>
  </si>
  <si>
    <t>12 (250)</t>
  </si>
  <si>
    <t>14 (453)</t>
  </si>
  <si>
    <t>16 (393)</t>
  </si>
  <si>
    <t>16 (293)</t>
  </si>
  <si>
    <t>11 (425)</t>
  </si>
  <si>
    <t>16 (178)</t>
  </si>
  <si>
    <t xml:space="preserve">Šabľa Martin </t>
  </si>
  <si>
    <t xml:space="preserve">Divok Maroš </t>
  </si>
  <si>
    <t>FCC 2023 15m</t>
  </si>
  <si>
    <t xml:space="preserve">Divok Ján </t>
  </si>
  <si>
    <t xml:space="preserve">Jakubčák Ľubík </t>
  </si>
  <si>
    <t xml:space="preserve">Keher Ján </t>
  </si>
  <si>
    <t xml:space="preserve">SATRAPA Tomas </t>
  </si>
  <si>
    <t xml:space="preserve">SEMAN Marek </t>
  </si>
  <si>
    <t xml:space="preserve">BELUSKO Lubomir </t>
  </si>
  <si>
    <t xml:space="preserve">KRAK Rastislav </t>
  </si>
  <si>
    <t xml:space="preserve">ZIAK Peter </t>
  </si>
  <si>
    <t xml:space="preserve">FURJES Martin </t>
  </si>
  <si>
    <t xml:space="preserve">SOPIRIAK Jozef </t>
  </si>
  <si>
    <t xml:space="preserve">VASEK Bohumil </t>
  </si>
  <si>
    <t xml:space="preserve">VYLETEL Jozef </t>
  </si>
  <si>
    <t xml:space="preserve">SPANIEL Oldrich </t>
  </si>
  <si>
    <t xml:space="preserve">Liska Stefan </t>
  </si>
  <si>
    <t xml:space="preserve">ZABKA Jozef </t>
  </si>
  <si>
    <t xml:space="preserve">ZUBAK Dusan </t>
  </si>
  <si>
    <t xml:space="preserve">MLYNARIK Miroslav </t>
  </si>
  <si>
    <t xml:space="preserve">MICHALIK Frantisek </t>
  </si>
  <si>
    <t xml:space="preserve">KRAKOVA Katarina </t>
  </si>
  <si>
    <t xml:space="preserve">MIKULAS Erik </t>
  </si>
  <si>
    <t xml:space="preserve">MLYNARIKOVA Martina </t>
  </si>
  <si>
    <t xml:space="preserve">PATOPRSTY Peter </t>
  </si>
  <si>
    <t xml:space="preserve">OKOS Maros </t>
  </si>
  <si>
    <t xml:space="preserve">BERNAT Dusan </t>
  </si>
  <si>
    <t xml:space="preserve">JAGOS Jan </t>
  </si>
  <si>
    <t xml:space="preserve">Darnady Dávid </t>
  </si>
  <si>
    <t xml:space="preserve">Kožár Jozef </t>
  </si>
  <si>
    <t xml:space="preserve">Dado Juraj </t>
  </si>
  <si>
    <t xml:space="preserve">Šiška Šimon </t>
  </si>
  <si>
    <t xml:space="preserve">Bobok Tomáš </t>
  </si>
  <si>
    <t xml:space="preserve">Jesenský Branislav </t>
  </si>
  <si>
    <t xml:space="preserve">Benedikt Lukáš </t>
  </si>
  <si>
    <t xml:space="preserve">Petro Roman </t>
  </si>
  <si>
    <t xml:space="preserve">Baxa Michal </t>
  </si>
  <si>
    <t xml:space="preserve">Jančik Dominik </t>
  </si>
  <si>
    <t xml:space="preserve">Dúc Jozef </t>
  </si>
  <si>
    <t xml:space="preserve">Kronek Daniel </t>
  </si>
  <si>
    <t xml:space="preserve">Zelenaj Anton </t>
  </si>
  <si>
    <t xml:space="preserve">Jančík Dominik </t>
  </si>
  <si>
    <t xml:space="preserve">Hornak Peter </t>
  </si>
  <si>
    <t xml:space="preserve">Romancik Viktor </t>
  </si>
  <si>
    <t xml:space="preserve">Ille Igor </t>
  </si>
  <si>
    <t xml:space="preserve">Benda Marko </t>
  </si>
  <si>
    <t xml:space="preserve">Istok Michal </t>
  </si>
  <si>
    <t>Lajda Emil</t>
  </si>
  <si>
    <t xml:space="preserve">Trojan Pavel </t>
  </si>
  <si>
    <t xml:space="preserve">Šnirc Jozef </t>
  </si>
  <si>
    <t xml:space="preserve">Šabľa Adam </t>
  </si>
  <si>
    <t xml:space="preserve">Kalik Antonio </t>
  </si>
  <si>
    <t xml:space="preserve">Zbín Viktor </t>
  </si>
  <si>
    <t xml:space="preserve">Šuba Marcus </t>
  </si>
  <si>
    <t xml:space="preserve">Lácová Eliška </t>
  </si>
  <si>
    <t xml:space="preserve">Dudáš Matúš </t>
  </si>
  <si>
    <t xml:space="preserve">Cesnek Boris </t>
  </si>
  <si>
    <t xml:space="preserve">Rybár Samuel </t>
  </si>
  <si>
    <t xml:space="preserve">Šoltýsová Michaela </t>
  </si>
  <si>
    <t xml:space="preserve">Rebro Ľubomír </t>
  </si>
  <si>
    <t xml:space="preserve">Novánsky Peter </t>
  </si>
  <si>
    <t xml:space="preserve">Tekeliová Miriam </t>
  </si>
  <si>
    <t xml:space="preserve">Špaček Michal </t>
  </si>
  <si>
    <t xml:space="preserve">Kováč Marek </t>
  </si>
  <si>
    <t xml:space="preserve">Kováč Peter </t>
  </si>
  <si>
    <t xml:space="preserve">Kostelník Roman </t>
  </si>
  <si>
    <t>Sitár Drahoš</t>
  </si>
  <si>
    <t>Horňák Jozef</t>
  </si>
  <si>
    <t>TOMAN Martin</t>
  </si>
  <si>
    <t>Air Sympatia</t>
  </si>
  <si>
    <t>Košice</t>
  </si>
  <si>
    <t>Slovenský pohár 2023</t>
  </si>
  <si>
    <t>Abonyi Peter  Celková hodnota</t>
  </si>
  <si>
    <t>Arpáš Tibor  Celková hodnota</t>
  </si>
  <si>
    <t>Bajana Ivan  Celková hodnota</t>
  </si>
  <si>
    <t>Baxa Michal  Celková hodnota</t>
  </si>
  <si>
    <t>Belakova Gabriela  Celková hodnota</t>
  </si>
  <si>
    <t>Beliansky Miroslav Celková hodnota</t>
  </si>
  <si>
    <t>BELUSKO Lubomir  Celková hodnota</t>
  </si>
  <si>
    <t>Benda Marko  Celková hodnota</t>
  </si>
  <si>
    <t>Benedikt Lukas  Celková hodnota</t>
  </si>
  <si>
    <t>Berko Igor Celková hodnota</t>
  </si>
  <si>
    <t>BERNAT Dusan  Celková hodnota</t>
  </si>
  <si>
    <t>Bobok Tomáš Celková hodnota</t>
  </si>
  <si>
    <t>Cesnek Boris  Celková hodnota</t>
  </si>
  <si>
    <t>Čagala Radoslav  Celková hodnota</t>
  </si>
  <si>
    <t>Dado Juraj  Celková hodnota</t>
  </si>
  <si>
    <t>Darnady David  Celková hodnota</t>
  </si>
  <si>
    <t>Darnady Dávid  Celková hodnota</t>
  </si>
  <si>
    <t>Divok Ján  Celková hodnota</t>
  </si>
  <si>
    <t>Divok Maroš  Celková hodnota</t>
  </si>
  <si>
    <t>Divoková Viktória Celková hodnota</t>
  </si>
  <si>
    <t>Dúc Jozef  Celková hodnota</t>
  </si>
  <si>
    <t>Dudas Juraj  Celková hodnota</t>
  </si>
  <si>
    <t>Dudáš Matúš  Celková hodnota</t>
  </si>
  <si>
    <t>Ehn František  Celková hodnota</t>
  </si>
  <si>
    <t>Foltin Vladimir  Celková hodnota</t>
  </si>
  <si>
    <t>Fratrik Tibor  Celková hodnota</t>
  </si>
  <si>
    <t>FURJES Martin  Celková hodnota</t>
  </si>
  <si>
    <t>GASPAROVIC Peter  Celková hodnota</t>
  </si>
  <si>
    <t>Hlinka Jan  Celková hodnota</t>
  </si>
  <si>
    <t>Homola Ľudovít  Celková hodnota</t>
  </si>
  <si>
    <t>Horňák Jozef Celková hodnota</t>
  </si>
  <si>
    <t>Hornak Peter  Celková hodnota</t>
  </si>
  <si>
    <t>Horvat Milos  Celková hodnota</t>
  </si>
  <si>
    <t>Hrncirik Jan  Celková hodnota</t>
  </si>
  <si>
    <t>Hupka Peter  Celková hodnota</t>
  </si>
  <si>
    <t>Ille Igor  Celková hodnota</t>
  </si>
  <si>
    <t>Ille Peter  Celková hodnota</t>
  </si>
  <si>
    <t>Istok Michal  Celková hodnota</t>
  </si>
  <si>
    <t>JAGOS Jan  Celková hodnota</t>
  </si>
  <si>
    <t>Jakubčák Ľubík Celková hodnota</t>
  </si>
  <si>
    <t>Jančik Dominik  Celková hodnota</t>
  </si>
  <si>
    <t>Jančík Dominik  Celková hodnota</t>
  </si>
  <si>
    <t>Jančiová Eva  Celková hodnota</t>
  </si>
  <si>
    <t>Jánoška Peter  Celková hodnota</t>
  </si>
  <si>
    <t>Jesenský Branislav  Celková hodnota</t>
  </si>
  <si>
    <t>Jurovic Martin  Celková hodnota</t>
  </si>
  <si>
    <t>Kalik Antonio  Celková hodnota</t>
  </si>
  <si>
    <t>Károlyi Norbert  Celková hodnota</t>
  </si>
  <si>
    <t>Keher Ján  Celková hodnota</t>
  </si>
  <si>
    <t>Kollar Michal Celková hodnota</t>
  </si>
  <si>
    <t>Kostelník Roman  Celková hodnota</t>
  </si>
  <si>
    <t>Kotvas Ivan Celková hodnota</t>
  </si>
  <si>
    <t>Kováč Marek  Celková hodnota</t>
  </si>
  <si>
    <t>Kováč Peter  Celková hodnota</t>
  </si>
  <si>
    <t>Kovalcik Jan  Celková hodnota</t>
  </si>
  <si>
    <t>Kožár Jozef  Celková hodnota</t>
  </si>
  <si>
    <t>KRAK Rastislav  Celková hodnota</t>
  </si>
  <si>
    <t>KRAKOVA Katarina  Celková hodnota</t>
  </si>
  <si>
    <t>Kromka Ján Celková hodnota</t>
  </si>
  <si>
    <t>Kubovcik Viliam  Celková hodnota</t>
  </si>
  <si>
    <t>Lácová Eliška  Celková hodnota</t>
  </si>
  <si>
    <t>Laho Benedikt Celková hodnota</t>
  </si>
  <si>
    <t>Lajda Emil Celková hodnota</t>
  </si>
  <si>
    <t>Liska Stefan  Celková hodnota</t>
  </si>
  <si>
    <t>Lojdl Milan  Celková hodnota</t>
  </si>
  <si>
    <t>Mach Miloš  Celková hodnota</t>
  </si>
  <si>
    <t>MARINCAK Martin  Celková hodnota</t>
  </si>
  <si>
    <t>MICHALIK Frantisek  Celková hodnota</t>
  </si>
  <si>
    <t>MIKULAS Erik  Celková hodnota</t>
  </si>
  <si>
    <t>MLYNARIK Miroslav  Celková hodnota</t>
  </si>
  <si>
    <t>MLYNARIKOVA Martina  Celková hodnota</t>
  </si>
  <si>
    <t>Niko Eduard Celková hodnota</t>
  </si>
  <si>
    <t>Noga Tibor  Celková hodnota</t>
  </si>
  <si>
    <t>Novánsky Peter  Celková hodnota</t>
  </si>
  <si>
    <t>OKOS Maros  Celková hodnota</t>
  </si>
  <si>
    <t>PATOPRSTY Peter  Celková hodnota</t>
  </si>
  <si>
    <t>Pecháč Filip  Celková hodnota</t>
  </si>
  <si>
    <t>Petro Roman  Celková hodnota</t>
  </si>
  <si>
    <t>Posluch Samuel  Celková hodnota</t>
  </si>
  <si>
    <t>PUK Jan  Celková hodnota</t>
  </si>
  <si>
    <t>Rebro Ľubomír  Celková hodnota</t>
  </si>
  <si>
    <t>Romancik Viktor  Celková hodnota</t>
  </si>
  <si>
    <t>Rybár Samuel  Celková hodnota</t>
  </si>
  <si>
    <t>Sabla Martin  Celková hodnota</t>
  </si>
  <si>
    <t>SATRAPA Tomas  Celková hodnota</t>
  </si>
  <si>
    <t>SEDMAK Peter  Celková hodnota</t>
  </si>
  <si>
    <t>SEMAN Marek  Celková hodnota</t>
  </si>
  <si>
    <t>Schuller Edmund  Celková hodnota</t>
  </si>
  <si>
    <t>Sidor Juraj  Celková hodnota</t>
  </si>
  <si>
    <t>Sitár Drahoš Celková hodnota</t>
  </si>
  <si>
    <t>Smolka Daniel  Celková hodnota</t>
  </si>
  <si>
    <t>SOPIRIAK Jozef  Celková hodnota</t>
  </si>
  <si>
    <t>SPANIEL Oldrich  Celková hodnota</t>
  </si>
  <si>
    <t>Straka Marek  Celková hodnota</t>
  </si>
  <si>
    <t>Studienka Branislav  Celková hodnota</t>
  </si>
  <si>
    <t>Surovcík Jr. Milan  Celková hodnota</t>
  </si>
  <si>
    <t>Šabľa Adam  Celková hodnota</t>
  </si>
  <si>
    <t>Šabľa Martin  Celková hodnota</t>
  </si>
  <si>
    <t>Šiška Šimon  Celková hodnota</t>
  </si>
  <si>
    <t>Šnirc Jozef  Celková hodnota</t>
  </si>
  <si>
    <t>Šnirc Martin Celková hodnota</t>
  </si>
  <si>
    <t>Šoltýsová Michaela  Celková hodnota</t>
  </si>
  <si>
    <t>Špaček Michal  Celková hodnota</t>
  </si>
  <si>
    <t>Šrank Miloš  Celková hodnota</t>
  </si>
  <si>
    <t>Šuba Marcus  Celková hodnota</t>
  </si>
  <si>
    <t>Ťapušík Miloš  Celková hodnota</t>
  </si>
  <si>
    <t>Tekeliová Miriam  Celková hodnota</t>
  </si>
  <si>
    <t>TOMAN Martin Celková hodnota</t>
  </si>
  <si>
    <t>Trojan Pavel  Celková hodnota</t>
  </si>
  <si>
    <t>Uhelská Lucia  Celková hodnota</t>
  </si>
  <si>
    <t>Uhelský Radovan  Celková hodnota</t>
  </si>
  <si>
    <t>USIAK Peter  Celková hodnota</t>
  </si>
  <si>
    <t>VASEK Bohumil  Celková hodnota</t>
  </si>
  <si>
    <t>VYLETEL Jozef  Celková hodnota</t>
  </si>
  <si>
    <t>Vyšný Juraj  Celková hodnota</t>
  </si>
  <si>
    <t>ZABKA Jozef  Celková hodnota</t>
  </si>
  <si>
    <t>Zbín Viktor  Celková hodnota</t>
  </si>
  <si>
    <t>Zelenaj Anton  Celková hodnota</t>
  </si>
  <si>
    <t>ZIAK Peter  Celková hodnota</t>
  </si>
  <si>
    <t>ZUBAK Dusan  Celková hodnota</t>
  </si>
  <si>
    <t>Celkový súčet</t>
  </si>
  <si>
    <t>7.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</si>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</sst>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"/>
      <charset val="238"/>
    </font>
    <font>
      <b/>
      <sz val="10"/>
      <name val="Tahoma"/>
      <family val="2"/>
      <charset val="238"/>
    </font>
    <font>
      <b/>
      <sz val="14"/>
      <name val="Arial"/>
      <family val="2"/>
      <charset val="238"/>
    </font>
    <font>
      <b/>
      <sz val="10"/>
      <name val="Verdana"/>
      <family val="2"/>
    </font>
    <font>
      <b/>
      <sz val="12"/>
      <name val="Tahoma"/>
      <family val="2"/>
      <charset val="238"/>
    </font>
    <font>
      <sz val="12"/>
      <name val="Arial"/>
      <family val="2"/>
      <charset val="238"/>
    </font>
    <font>
      <sz val="10"/>
      <color indexed="63"/>
      <name val="Verdana"/>
      <family val="2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4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0" borderId="0"/>
  </cellStyleXfs>
  <cellXfs count="20">
    <xf numFmtId="0" fontId="0" fillId="0" borderId="0" xfId="0"/>
    <xf numFmtId="0" fontId="1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0" borderId="0" xfId="0" applyFont="1"/>
    <xf numFmtId="0" fontId="3" fillId="0" borderId="0" xfId="0" applyFont="1" applyAlignment="1">
      <alignment horizontal="left"/>
    </xf>
    <xf numFmtId="0" fontId="6" fillId="0" borderId="0" xfId="0" applyFont="1" applyAlignment="1">
      <alignment horizontal="right" vertical="top"/>
    </xf>
    <xf numFmtId="3" fontId="0" fillId="0" borderId="0" xfId="0" applyNumberFormat="1" applyAlignment="1"/>
    <xf numFmtId="49" fontId="6" fillId="0" borderId="0" xfId="0" applyNumberFormat="1" applyFont="1" applyAlignment="1">
      <alignment horizontal="center" vertical="top"/>
    </xf>
    <xf numFmtId="49" fontId="1" fillId="2" borderId="0" xfId="0" applyNumberFormat="1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7" fillId="0" borderId="0" xfId="0" applyFont="1"/>
    <xf numFmtId="0" fontId="6" fillId="0" borderId="0" xfId="0" applyNumberFormat="1" applyFont="1" applyAlignment="1">
      <alignment horizontal="center" vertical="top"/>
    </xf>
    <xf numFmtId="49" fontId="8" fillId="0" borderId="0" xfId="0" applyNumberFormat="1" applyFont="1" applyAlignment="1">
      <alignment horizontal="right"/>
    </xf>
    <xf numFmtId="0" fontId="6" fillId="0" borderId="0" xfId="0" applyFont="1" applyAlignment="1">
      <alignment horizontal="center" vertical="top"/>
    </xf>
    <xf numFmtId="0" fontId="3" fillId="0" borderId="0" xfId="0" applyFont="1" applyFill="1" applyAlignment="1">
      <alignment horizontal="left"/>
    </xf>
    <xf numFmtId="0" fontId="7" fillId="0" borderId="0" xfId="0" applyFont="1" applyFill="1"/>
    <xf numFmtId="3" fontId="7" fillId="0" borderId="0" xfId="0" applyNumberFormat="1" applyFont="1" applyFill="1" applyAlignment="1"/>
    <xf numFmtId="0" fontId="9" fillId="0" borderId="0" xfId="0" applyFont="1"/>
    <xf numFmtId="16" fontId="0" fillId="0" borderId="0" xfId="0" applyNumberFormat="1"/>
    <xf numFmtId="0" fontId="2" fillId="0" borderId="0" xfId="0" applyFont="1" applyAlignment="1">
      <alignment horizontal="center"/>
    </xf>
  </cellXfs>
  <cellStyles count="2">
    <cellStyle name="Normálna" xfId="0" builtinId="0"/>
    <cellStyle name="Normálne 2" xfId="1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42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40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club" connectionId="14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open" connectionId="24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klub" connectionId="25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klub" connectionId="26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klub" connectionId="27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klubova-trida" connectionId="4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klub" connectionId="28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club_1" connectionId="1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club" connectionId="29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15m" connectionId="30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combi" connectionId="31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combi_1" connectionId="2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club" connectionId="32" autoFormatId="16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kombinovana-trieda" connectionId="33" autoFormatId="16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name="klubova-trieda" connectionId="9" autoFormatId="16" applyNumberFormats="0" applyBorderFormats="0" applyFontFormats="1" applyPatternFormats="1" applyAlignmentFormats="0" applyWidthHeightFormats="0"/>
</file>

<file path=xl/queryTables/queryTable16.xml><?xml version="1.0" encoding="utf-8"?>
<queryTable xmlns="http://schemas.openxmlformats.org/spreadsheetml/2006/main" name="kombi-trieda" connectionId="10" autoFormatId="16" applyNumberFormats="0" applyBorderFormats="0" applyFontFormats="1" applyPatternFormats="1" applyAlignmentFormats="0" applyWidthHeightFormats="0"/>
</file>

<file path=xl/queryTables/queryTable17.xml><?xml version="1.0" encoding="utf-8"?>
<queryTable xmlns="http://schemas.openxmlformats.org/spreadsheetml/2006/main" name="klubova-trieda" connectionId="5" autoFormatId="16" applyNumberFormats="0" applyBorderFormats="0" applyFontFormats="1" applyPatternFormats="1" applyAlignmentFormats="0" applyWidthHeightFormats="0"/>
</file>

<file path=xl/queryTables/queryTable18.xml><?xml version="1.0" encoding="utf-8"?>
<queryTable xmlns="http://schemas.openxmlformats.org/spreadsheetml/2006/main" name="kombinovana-a-trieda" connectionId="6" autoFormatId="16" applyNumberFormats="0" applyBorderFormats="0" applyFontFormats="1" applyPatternFormats="1" applyAlignmentFormats="0" applyWidthHeightFormats="0"/>
</file>

<file path=xl/queryTables/queryTable19.xml><?xml version="1.0" encoding="utf-8"?>
<queryTable xmlns="http://schemas.openxmlformats.org/spreadsheetml/2006/main" name="kombinovana-b-trieda" connectionId="7" autoFormatId="16" applyNumberFormats="0" applyBorderFormats="0" applyFontFormats="1" applyPatternFormats="1" applyAlignmentFormats="0" applyWidthHeightFormats="0"/>
</file>

<file path=xl/queryTables/queryTable20.xml><?xml version="1.0" encoding="utf-8"?>
<queryTable xmlns="http://schemas.openxmlformats.org/spreadsheetml/2006/main" name="kombinovana-b-trieda" connectionId="8" autoFormatId="16" applyNumberFormats="0" applyBorderFormats="0" applyFontFormats="1" applyPatternFormats="1" applyAlignmentFormats="0" applyWidthHeightFormats="0"/>
</file>

<file path=xl/queryTables/queryTable21.xml><?xml version="1.0" encoding="utf-8"?>
<queryTable xmlns="http://schemas.openxmlformats.org/spreadsheetml/2006/main" name="club" connectionId="11" autoFormatId="16" applyNumberFormats="0" applyBorderFormats="0" applyFontFormats="1" applyPatternFormats="1" applyAlignmentFormats="0" applyWidthHeightFormats="0"/>
</file>

<file path=xl/queryTables/queryTable22.xml><?xml version="1.0" encoding="utf-8"?>
<queryTable xmlns="http://schemas.openxmlformats.org/spreadsheetml/2006/main" name="club" connectionId="12" autoFormatId="16" applyNumberFormats="0" applyBorderFormats="0" applyFontFormats="1" applyPatternFormats="1" applyAlignmentFormats="0" applyWidthHeightFormats="0"/>
</file>

<file path=xl/queryTables/queryTable23.xml><?xml version="1.0" encoding="utf-8"?>
<queryTable xmlns="http://schemas.openxmlformats.org/spreadsheetml/2006/main" name="18m" connectionId="13" autoFormatId="16" applyNumberFormats="0" applyBorderFormats="0" applyFontFormats="1" applyPatternFormats="1" applyAlignmentFormats="0" applyWidthHeightFormats="0"/>
</file>

<file path=xl/queryTables/queryTable24.xml><?xml version="1.0" encoding="utf-8"?>
<queryTable xmlns="http://schemas.openxmlformats.org/spreadsheetml/2006/main" name="club" connectionId="15" autoFormatId="16" applyNumberFormats="0" applyBorderFormats="0" applyFontFormats="1" applyPatternFormats="1" applyAlignmentFormats="0" applyWidthHeightFormats="0"/>
</file>

<file path=xl/queryTables/queryTable25.xml><?xml version="1.0" encoding="utf-8"?>
<queryTable xmlns="http://schemas.openxmlformats.org/spreadsheetml/2006/main" name="open" connectionId="16" autoFormatId="16" applyNumberFormats="0" applyBorderFormats="0" applyFontFormats="1" applyPatternFormats="1" applyAlignmentFormats="0" applyWidthHeightFormats="0"/>
</file>

<file path=xl/queryTables/queryTable26.xml><?xml version="1.0" encoding="utf-8"?>
<queryTable xmlns="http://schemas.openxmlformats.org/spreadsheetml/2006/main" name="open" connectionId="17" autoFormatId="16" applyNumberFormats="0" applyBorderFormats="0" applyFontFormats="1" applyPatternFormats="1" applyAlignmentFormats="0" applyWidthHeightFormats="0"/>
</file>

<file path=xl/queryTables/queryTable27.xml><?xml version="1.0" encoding="utf-8"?>
<queryTable xmlns="http://schemas.openxmlformats.org/spreadsheetml/2006/main" name="club_1" connectionId="3" autoFormatId="16" applyNumberFormats="0" applyBorderFormats="0" applyFontFormats="1" applyPatternFormats="1" applyAlignmentFormats="0" applyWidthHeightFormats="0"/>
</file>

<file path=xl/queryTables/queryTable28.xml><?xml version="1.0" encoding="utf-8"?>
<queryTable xmlns="http://schemas.openxmlformats.org/spreadsheetml/2006/main" name="club" connectionId="23" autoFormatId="16" applyNumberFormats="0" applyBorderFormats="0" applyFontFormats="1" applyPatternFormats="1" applyAlignmentFormats="0" applyWidthHeightFormats="0"/>
</file>

<file path=xl/queryTables/queryTable29.xml><?xml version="1.0" encoding="utf-8"?>
<queryTable xmlns="http://schemas.openxmlformats.org/spreadsheetml/2006/main" name="open" connectionId="18" autoFormatId="16" applyNumberFormats="0" applyBorderFormats="0" applyFontFormats="1" applyPatternFormats="1" applyAlignmentFormats="0" applyWidthHeightFormats="0"/>
</file>

<file path=xl/queryTables/queryTable30.xml><?xml version="1.0" encoding="utf-8"?>
<queryTable xmlns="http://schemas.openxmlformats.org/spreadsheetml/2006/main" name="open" connectionId="19" autoFormatId="16" applyNumberFormats="0" applyBorderFormats="0" applyFontFormats="1" applyPatternFormats="1" applyAlignmentFormats="0" applyWidthHeightFormats="0"/>
</file>

<file path=xl/queryTables/queryTable31.xml><?xml version="1.0" encoding="utf-8"?>
<queryTable xmlns="http://schemas.openxmlformats.org/spreadsheetml/2006/main" name="open" connectionId="20" autoFormatId="16" applyNumberFormats="0" applyBorderFormats="0" applyFontFormats="1" applyPatternFormats="1" applyAlignmentFormats="0" applyWidthHeightFormats="0"/>
</file>

<file path=xl/queryTables/queryTable32.xml><?xml version="1.0" encoding="utf-8"?>
<queryTable xmlns="http://schemas.openxmlformats.org/spreadsheetml/2006/main" name="open" connectionId="21" autoFormatId="16" applyNumberFormats="0" applyBorderFormats="0" applyFontFormats="1" applyPatternFormats="1" applyAlignmentFormats="0" applyWidthHeightFormats="0"/>
</file>

<file path=xl/queryTables/queryTable33.xml><?xml version="1.0" encoding="utf-8"?>
<queryTable xmlns="http://schemas.openxmlformats.org/spreadsheetml/2006/main" name="open" connectionId="22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3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6.xml"/><Relationship Id="rId2" Type="http://schemas.openxmlformats.org/officeDocument/2006/relationships/queryTable" Target="../queryTables/queryTable5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7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9.xml"/><Relationship Id="rId2" Type="http://schemas.openxmlformats.org/officeDocument/2006/relationships/queryTable" Target="../queryTables/queryTable8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0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2.xml"/><Relationship Id="rId2" Type="http://schemas.openxmlformats.org/officeDocument/2006/relationships/queryTable" Target="../queryTables/queryTable11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3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4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5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6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28.xml"/><Relationship Id="rId2" Type="http://schemas.openxmlformats.org/officeDocument/2006/relationships/queryTable" Target="../queryTables/queryTable27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9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0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1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2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">
    <pageSetUpPr fitToPage="1"/>
  </sheetPr>
  <dimension ref="A1:F521"/>
  <sheetViews>
    <sheetView topLeftCell="A289" workbookViewId="0">
      <selection activeCell="C191" sqref="C191"/>
    </sheetView>
  </sheetViews>
  <sheetFormatPr defaultRowHeight="12.75" outlineLevelRow="2" x14ac:dyDescent="0.2"/>
  <cols>
    <col min="1" max="1" width="10.28515625" bestFit="1" customWidth="1"/>
    <col min="2" max="2" width="10.28515625" customWidth="1"/>
    <col min="3" max="3" width="41.85546875" bestFit="1" customWidth="1"/>
    <col min="4" max="4" width="19" bestFit="1" customWidth="1"/>
    <col min="5" max="5" width="21" bestFit="1" customWidth="1"/>
    <col min="6" max="6" width="27.5703125" bestFit="1" customWidth="1"/>
  </cols>
  <sheetData>
    <row r="1" spans="1:6" ht="18" x14ac:dyDescent="0.25">
      <c r="A1" s="19" t="s">
        <v>1830</v>
      </c>
      <c r="B1" s="19"/>
      <c r="C1" s="19"/>
      <c r="D1" s="19"/>
      <c r="E1" s="19"/>
      <c r="F1" s="19"/>
    </row>
    <row r="3" spans="1:6" s="3" customFormat="1" ht="15" customHeight="1" x14ac:dyDescent="0.2">
      <c r="A3" s="2" t="s">
        <v>16</v>
      </c>
      <c r="B3" s="2"/>
      <c r="C3" s="2" t="s">
        <v>2</v>
      </c>
      <c r="D3" s="2" t="s">
        <v>14</v>
      </c>
      <c r="E3" s="2" t="s">
        <v>13</v>
      </c>
      <c r="F3" s="9" t="s">
        <v>15</v>
      </c>
    </row>
    <row r="4" spans="1:6" ht="15.75" hidden="1" customHeight="1" outlineLevel="2" x14ac:dyDescent="0.25">
      <c r="A4" s="12"/>
      <c r="B4" s="12"/>
      <c r="C4" s="4" t="s">
        <v>1790</v>
      </c>
      <c r="D4" t="s">
        <v>505</v>
      </c>
      <c r="E4" s="16">
        <v>11679.803505638047</v>
      </c>
      <c r="F4" t="s">
        <v>1454</v>
      </c>
    </row>
    <row r="5" spans="1:6" ht="15.75" hidden="1" customHeight="1" outlineLevel="2" x14ac:dyDescent="0.25">
      <c r="A5" s="12"/>
      <c r="B5" s="12"/>
      <c r="C5" s="4" t="s">
        <v>1790</v>
      </c>
      <c r="D5" t="s">
        <v>50</v>
      </c>
      <c r="E5" s="16">
        <v>8057.595896000932</v>
      </c>
      <c r="F5" t="s">
        <v>520</v>
      </c>
    </row>
    <row r="6" spans="1:6" ht="15.75" customHeight="1" outlineLevel="1" collapsed="1" x14ac:dyDescent="0.25">
      <c r="A6" s="12" t="s">
        <v>827</v>
      </c>
      <c r="B6" s="12"/>
      <c r="C6" s="4" t="s">
        <v>1929</v>
      </c>
      <c r="E6" s="16">
        <f>SUBTOTAL(9,E4:E5)</f>
        <v>19737.399401638977</v>
      </c>
    </row>
    <row r="7" spans="1:6" ht="15.75" hidden="1" customHeight="1" outlineLevel="2" x14ac:dyDescent="0.25">
      <c r="A7" s="12"/>
      <c r="B7" s="12"/>
      <c r="C7" s="14" t="s">
        <v>1760</v>
      </c>
      <c r="D7" s="15" t="s">
        <v>503</v>
      </c>
      <c r="E7" s="16">
        <v>10000</v>
      </c>
      <c r="F7" s="10" t="s">
        <v>520</v>
      </c>
    </row>
    <row r="8" spans="1:6" ht="15.75" hidden="1" customHeight="1" outlineLevel="2" x14ac:dyDescent="0.25">
      <c r="A8" s="12"/>
      <c r="B8" s="12"/>
      <c r="C8" s="14" t="s">
        <v>1760</v>
      </c>
      <c r="D8" s="15" t="s">
        <v>1132</v>
      </c>
      <c r="E8" s="16">
        <v>9333.3333333333339</v>
      </c>
      <c r="F8" s="15" t="s">
        <v>1348</v>
      </c>
    </row>
    <row r="9" spans="1:6" ht="15.75" customHeight="1" outlineLevel="1" collapsed="1" x14ac:dyDescent="0.25">
      <c r="A9" s="12" t="s">
        <v>1457</v>
      </c>
      <c r="B9" s="12"/>
      <c r="C9" s="14" t="s">
        <v>1849</v>
      </c>
      <c r="D9" s="15"/>
      <c r="E9" s="16">
        <f>SUBTOTAL(9,E7:E8)</f>
        <v>19333.333333333336</v>
      </c>
      <c r="F9" s="15"/>
    </row>
    <row r="10" spans="1:6" ht="15.75" hidden="1" customHeight="1" outlineLevel="2" x14ac:dyDescent="0.25">
      <c r="A10" s="12"/>
      <c r="B10" s="12"/>
      <c r="C10" s="4" t="s">
        <v>644</v>
      </c>
      <c r="D10" t="s">
        <v>10</v>
      </c>
      <c r="E10" s="6">
        <v>8981.2015249112665</v>
      </c>
      <c r="F10" s="10" t="s">
        <v>1348</v>
      </c>
    </row>
    <row r="11" spans="1:6" ht="15.75" hidden="1" customHeight="1" outlineLevel="2" x14ac:dyDescent="0.25">
      <c r="A11" s="12"/>
      <c r="B11" s="12"/>
      <c r="C11" s="4" t="s">
        <v>644</v>
      </c>
      <c r="D11" t="s">
        <v>10</v>
      </c>
      <c r="E11" s="6">
        <v>8821.1103495544885</v>
      </c>
      <c r="F11" s="10" t="s">
        <v>1388</v>
      </c>
    </row>
    <row r="12" spans="1:6" ht="15.75" customHeight="1" outlineLevel="1" collapsed="1" x14ac:dyDescent="0.25">
      <c r="A12" s="12" t="s">
        <v>678</v>
      </c>
      <c r="B12" s="12"/>
      <c r="C12" s="4" t="s">
        <v>1855</v>
      </c>
      <c r="E12" s="6">
        <f>SUBTOTAL(9,E10:E11)</f>
        <v>17802.311874465755</v>
      </c>
      <c r="F12" s="10"/>
    </row>
    <row r="13" spans="1:6" ht="15.75" hidden="1" customHeight="1" outlineLevel="2" x14ac:dyDescent="0.25">
      <c r="A13" s="12"/>
      <c r="B13" s="12"/>
      <c r="C13" s="4" t="s">
        <v>1422</v>
      </c>
      <c r="D13" t="s">
        <v>28</v>
      </c>
      <c r="E13" s="6">
        <v>9412.3938345391634</v>
      </c>
      <c r="F13" s="10" t="s">
        <v>1388</v>
      </c>
    </row>
    <row r="14" spans="1:6" ht="15.75" hidden="1" customHeight="1" outlineLevel="2" collapsed="1" x14ac:dyDescent="0.25">
      <c r="A14" s="12"/>
      <c r="B14" s="12"/>
      <c r="C14" s="4" t="s">
        <v>1791</v>
      </c>
      <c r="D14" t="s">
        <v>28</v>
      </c>
      <c r="E14" s="6">
        <v>8316.3877486580368</v>
      </c>
      <c r="F14" s="10" t="s">
        <v>1319</v>
      </c>
    </row>
    <row r="15" spans="1:6" ht="15.75" customHeight="1" outlineLevel="1" collapsed="1" x14ac:dyDescent="0.25">
      <c r="A15" s="12" t="s">
        <v>828</v>
      </c>
      <c r="B15" s="12"/>
      <c r="C15" s="4" t="s">
        <v>1842</v>
      </c>
      <c r="E15" s="6">
        <f>SUBTOTAL(9,E13:E14)</f>
        <v>17728.7815831972</v>
      </c>
      <c r="F15" s="10"/>
    </row>
    <row r="16" spans="1:6" ht="15.75" hidden="1" customHeight="1" outlineLevel="2" collapsed="1" x14ac:dyDescent="0.25">
      <c r="A16" s="12"/>
      <c r="B16" s="12"/>
      <c r="C16" s="4" t="s">
        <v>22</v>
      </c>
      <c r="D16" t="s">
        <v>50</v>
      </c>
      <c r="E16" s="6">
        <v>8862.0729858925024</v>
      </c>
      <c r="F16" s="10" t="s">
        <v>520</v>
      </c>
    </row>
    <row r="17" spans="1:6" ht="15.75" hidden="1" customHeight="1" outlineLevel="2" x14ac:dyDescent="0.25">
      <c r="A17" s="12"/>
      <c r="B17" s="12"/>
      <c r="C17" s="4" t="s">
        <v>22</v>
      </c>
      <c r="D17" t="s">
        <v>50</v>
      </c>
      <c r="E17" s="6">
        <v>7821.0714661614575</v>
      </c>
      <c r="F17" s="10" t="s">
        <v>1319</v>
      </c>
    </row>
    <row r="18" spans="1:6" ht="15.75" customHeight="1" outlineLevel="1" collapsed="1" x14ac:dyDescent="0.25">
      <c r="A18" s="12" t="s">
        <v>829</v>
      </c>
      <c r="B18" s="12"/>
      <c r="C18" s="4" t="s">
        <v>1903</v>
      </c>
      <c r="E18" s="6">
        <f>SUBTOTAL(9,E16:E17)</f>
        <v>16683.144452053959</v>
      </c>
      <c r="F18" s="10"/>
    </row>
    <row r="19" spans="1:6" ht="15.75" hidden="1" customHeight="1" outlineLevel="2" collapsed="1" x14ac:dyDescent="0.25">
      <c r="A19" s="12"/>
      <c r="B19" s="12"/>
      <c r="C19" s="4" t="s">
        <v>1762</v>
      </c>
      <c r="D19" t="s">
        <v>521</v>
      </c>
      <c r="E19" s="6">
        <v>8666.6666666666661</v>
      </c>
      <c r="F19" s="10" t="s">
        <v>1319</v>
      </c>
    </row>
    <row r="20" spans="1:6" ht="15.75" hidden="1" customHeight="1" outlineLevel="2" x14ac:dyDescent="0.25">
      <c r="A20" s="12"/>
      <c r="B20" s="12"/>
      <c r="C20" s="4" t="s">
        <v>1762</v>
      </c>
      <c r="D20" t="s">
        <v>1132</v>
      </c>
      <c r="E20" s="6">
        <v>7984.9507005708347</v>
      </c>
      <c r="F20" s="10" t="s">
        <v>1200</v>
      </c>
    </row>
    <row r="21" spans="1:6" ht="15.75" customHeight="1" outlineLevel="1" collapsed="1" x14ac:dyDescent="0.25">
      <c r="A21" s="12" t="s">
        <v>830</v>
      </c>
      <c r="B21" s="12"/>
      <c r="C21" s="4" t="s">
        <v>1848</v>
      </c>
      <c r="E21" s="6">
        <f>SUBTOTAL(9,E19:E20)</f>
        <v>16651.617367237501</v>
      </c>
      <c r="F21" s="10"/>
    </row>
    <row r="22" spans="1:6" ht="15.75" hidden="1" customHeight="1" outlineLevel="2" collapsed="1" x14ac:dyDescent="0.25">
      <c r="A22" s="12"/>
      <c r="B22" s="12"/>
      <c r="C22" s="14" t="s">
        <v>1788</v>
      </c>
      <c r="D22" t="s">
        <v>505</v>
      </c>
      <c r="E22" s="16">
        <v>9814.6204966771584</v>
      </c>
      <c r="F22" s="10" t="s">
        <v>520</v>
      </c>
    </row>
    <row r="23" spans="1:6" ht="15.75" hidden="1" customHeight="1" outlineLevel="2" x14ac:dyDescent="0.25">
      <c r="A23" s="12"/>
      <c r="B23" s="12"/>
      <c r="C23" s="4" t="s">
        <v>1788</v>
      </c>
      <c r="D23" t="s">
        <v>505</v>
      </c>
      <c r="E23" s="6">
        <v>6421.1113768635887</v>
      </c>
      <c r="F23" s="10" t="s">
        <v>520</v>
      </c>
    </row>
    <row r="24" spans="1:6" ht="15.75" customHeight="1" outlineLevel="1" collapsed="1" x14ac:dyDescent="0.25">
      <c r="A24" s="12" t="s">
        <v>1952</v>
      </c>
      <c r="B24" s="12"/>
      <c r="C24" s="4" t="s">
        <v>1886</v>
      </c>
      <c r="E24" s="6">
        <f>SUBTOTAL(9,E22:E23)</f>
        <v>16235.731873540746</v>
      </c>
      <c r="F24" s="10"/>
    </row>
    <row r="25" spans="1:6" ht="15.75" hidden="1" customHeight="1" outlineLevel="2" x14ac:dyDescent="0.25">
      <c r="A25" s="12"/>
      <c r="B25" s="12"/>
      <c r="C25" s="4" t="s">
        <v>23</v>
      </c>
      <c r="D25" t="s">
        <v>511</v>
      </c>
      <c r="E25" s="16">
        <v>8245.3072169756324</v>
      </c>
      <c r="F25" t="s">
        <v>520</v>
      </c>
    </row>
    <row r="26" spans="1:6" ht="15.75" hidden="1" customHeight="1" outlineLevel="2" x14ac:dyDescent="0.25">
      <c r="A26" s="12"/>
      <c r="B26" s="12"/>
      <c r="C26" s="4" t="s">
        <v>23</v>
      </c>
      <c r="D26" t="s">
        <v>1628</v>
      </c>
      <c r="E26" s="16">
        <v>7987.3397689507838</v>
      </c>
      <c r="F26" t="s">
        <v>929</v>
      </c>
    </row>
    <row r="27" spans="1:6" ht="15.75" customHeight="1" outlineLevel="1" collapsed="1" x14ac:dyDescent="0.25">
      <c r="A27" s="12" t="s">
        <v>831</v>
      </c>
      <c r="B27" s="12"/>
      <c r="C27" s="4" t="s">
        <v>1918</v>
      </c>
      <c r="E27" s="16">
        <f>SUBTOTAL(9,E25:E26)</f>
        <v>16232.646985926416</v>
      </c>
    </row>
    <row r="28" spans="1:6" ht="15.75" hidden="1" customHeight="1" outlineLevel="2" x14ac:dyDescent="0.25">
      <c r="A28" s="12"/>
      <c r="B28" s="12"/>
      <c r="C28" s="4" t="s">
        <v>1320</v>
      </c>
      <c r="D28" t="s">
        <v>50</v>
      </c>
      <c r="E28" s="6">
        <v>8286.2856541416695</v>
      </c>
      <c r="F28" s="10" t="s">
        <v>1319</v>
      </c>
    </row>
    <row r="29" spans="1:6" ht="15.75" hidden="1" customHeight="1" outlineLevel="2" x14ac:dyDescent="0.25">
      <c r="A29" s="12"/>
      <c r="C29" s="4" t="s">
        <v>1320</v>
      </c>
      <c r="D29" t="s">
        <v>50</v>
      </c>
      <c r="E29" s="16">
        <v>7707.8360145303577</v>
      </c>
      <c r="F29" s="10" t="s">
        <v>1200</v>
      </c>
    </row>
    <row r="30" spans="1:6" ht="15.75" customHeight="1" outlineLevel="1" collapsed="1" x14ac:dyDescent="0.25">
      <c r="A30" s="12" t="s">
        <v>832</v>
      </c>
      <c r="C30" s="4" t="s">
        <v>1870</v>
      </c>
      <c r="E30" s="16">
        <f>SUBTOTAL(9,E28:E29)</f>
        <v>15994.121668672027</v>
      </c>
      <c r="F30" s="10"/>
    </row>
    <row r="31" spans="1:6" ht="15.75" hidden="1" customHeight="1" outlineLevel="2" x14ac:dyDescent="0.25">
      <c r="A31" s="12"/>
      <c r="B31" s="12"/>
      <c r="C31" s="4" t="s">
        <v>39</v>
      </c>
      <c r="D31" t="s">
        <v>507</v>
      </c>
      <c r="E31" s="16">
        <v>8902.8797948000465</v>
      </c>
      <c r="F31" t="s">
        <v>520</v>
      </c>
    </row>
    <row r="32" spans="1:6" ht="15.75" hidden="1" customHeight="1" outlineLevel="2" collapsed="1" x14ac:dyDescent="0.25">
      <c r="A32" s="12"/>
      <c r="B32" s="12"/>
      <c r="C32" s="4" t="s">
        <v>39</v>
      </c>
      <c r="D32" t="s">
        <v>1334</v>
      </c>
      <c r="E32" s="16">
        <v>6711.3623417028175</v>
      </c>
      <c r="F32" t="s">
        <v>1348</v>
      </c>
    </row>
    <row r="33" spans="1:6" ht="15.75" customHeight="1" outlineLevel="1" collapsed="1" x14ac:dyDescent="0.25">
      <c r="A33" s="12" t="s">
        <v>1587</v>
      </c>
      <c r="B33" s="12"/>
      <c r="C33" s="4" t="s">
        <v>1924</v>
      </c>
      <c r="E33" s="16">
        <f>SUBTOTAL(9,E31:E32)</f>
        <v>15614.242136502864</v>
      </c>
    </row>
    <row r="34" spans="1:6" ht="15.75" hidden="1" customHeight="1" outlineLevel="2" x14ac:dyDescent="0.25">
      <c r="A34" s="12"/>
      <c r="B34" s="12"/>
      <c r="C34" s="4" t="s">
        <v>645</v>
      </c>
      <c r="D34" t="s">
        <v>47</v>
      </c>
      <c r="E34" s="16">
        <v>9598.927363880146</v>
      </c>
      <c r="F34" t="s">
        <v>520</v>
      </c>
    </row>
    <row r="35" spans="1:6" ht="15.75" hidden="1" customHeight="1" outlineLevel="2" collapsed="1" x14ac:dyDescent="0.25">
      <c r="A35" s="12"/>
      <c r="B35" s="12"/>
      <c r="C35" s="4" t="s">
        <v>645</v>
      </c>
      <c r="D35" t="s">
        <v>531</v>
      </c>
      <c r="E35" s="16">
        <v>5000</v>
      </c>
      <c r="F35" t="s">
        <v>1286</v>
      </c>
    </row>
    <row r="36" spans="1:6" ht="15.75" customHeight="1" outlineLevel="1" collapsed="1" x14ac:dyDescent="0.25">
      <c r="A36" s="12" t="s">
        <v>1588</v>
      </c>
      <c r="B36" s="12"/>
      <c r="C36" s="4" t="s">
        <v>1926</v>
      </c>
      <c r="E36" s="16">
        <f>SUBTOTAL(9,E34:E35)</f>
        <v>14598.927363880146</v>
      </c>
    </row>
    <row r="37" spans="1:6" ht="15.75" hidden="1" customHeight="1" outlineLevel="2" collapsed="1" x14ac:dyDescent="0.25">
      <c r="A37" s="12"/>
      <c r="B37" s="12"/>
      <c r="C37" s="4" t="s">
        <v>1794</v>
      </c>
      <c r="D37" t="s">
        <v>522</v>
      </c>
      <c r="E37" s="16">
        <v>7546.0477844437437</v>
      </c>
      <c r="F37" s="10" t="s">
        <v>1319</v>
      </c>
    </row>
    <row r="38" spans="1:6" ht="15.75" hidden="1" customHeight="1" outlineLevel="2" x14ac:dyDescent="0.25">
      <c r="A38" s="12"/>
      <c r="B38" s="12"/>
      <c r="C38" s="4" t="s">
        <v>1794</v>
      </c>
      <c r="D38" t="s">
        <v>511</v>
      </c>
      <c r="E38" s="6">
        <v>5595.1526747986918</v>
      </c>
      <c r="F38" s="10" t="s">
        <v>520</v>
      </c>
    </row>
    <row r="39" spans="1:6" ht="15.75" customHeight="1" outlineLevel="1" collapsed="1" x14ac:dyDescent="0.25">
      <c r="A39" s="12" t="s">
        <v>1953</v>
      </c>
      <c r="B39" s="12"/>
      <c r="C39" s="4" t="s">
        <v>1908</v>
      </c>
      <c r="E39" s="6">
        <f>SUBTOTAL(9,E37:E38)</f>
        <v>13141.200459242435</v>
      </c>
      <c r="F39" s="10"/>
    </row>
    <row r="40" spans="1:6" ht="15.75" hidden="1" customHeight="1" outlineLevel="2" x14ac:dyDescent="0.25">
      <c r="A40" s="12"/>
      <c r="B40" s="12"/>
      <c r="C40" s="4" t="s">
        <v>1759</v>
      </c>
      <c r="D40" t="s">
        <v>364</v>
      </c>
      <c r="E40" s="16">
        <v>8309.223961878828</v>
      </c>
      <c r="F40" t="s">
        <v>1114</v>
      </c>
    </row>
    <row r="41" spans="1:6" ht="15.75" hidden="1" customHeight="1" outlineLevel="2" collapsed="1" x14ac:dyDescent="0.25">
      <c r="A41" s="12"/>
      <c r="B41" s="12"/>
      <c r="C41" s="4" t="s">
        <v>1759</v>
      </c>
      <c r="D41" t="s">
        <v>519</v>
      </c>
      <c r="E41" s="16">
        <v>4707.0078928486</v>
      </c>
      <c r="F41" t="s">
        <v>520</v>
      </c>
    </row>
    <row r="42" spans="1:6" ht="15.75" customHeight="1" outlineLevel="1" collapsed="1" x14ac:dyDescent="0.25">
      <c r="A42" s="12" t="s">
        <v>1954</v>
      </c>
      <c r="B42" s="12"/>
      <c r="C42" s="4" t="s">
        <v>1928</v>
      </c>
      <c r="E42" s="16">
        <f>SUBTOTAL(9,E40:E41)</f>
        <v>13016.231854727428</v>
      </c>
    </row>
    <row r="43" spans="1:6" ht="15.75" hidden="1" customHeight="1" outlineLevel="2" collapsed="1" x14ac:dyDescent="0.25">
      <c r="A43" s="12"/>
      <c r="B43" s="12"/>
      <c r="C43" s="4" t="s">
        <v>1792</v>
      </c>
      <c r="D43" t="s">
        <v>50</v>
      </c>
      <c r="E43" s="6">
        <v>8292.8881293545419</v>
      </c>
      <c r="F43" s="10" t="s">
        <v>1348</v>
      </c>
    </row>
    <row r="44" spans="1:6" ht="15.75" hidden="1" customHeight="1" outlineLevel="2" x14ac:dyDescent="0.25">
      <c r="A44" s="12"/>
      <c r="B44" s="12"/>
      <c r="C44" s="4" t="s">
        <v>1792</v>
      </c>
      <c r="D44" t="s">
        <v>1246</v>
      </c>
      <c r="E44" s="16">
        <v>4589.2575039494468</v>
      </c>
      <c r="F44" s="10" t="s">
        <v>1262</v>
      </c>
    </row>
    <row r="45" spans="1:6" ht="15.75" customHeight="1" outlineLevel="1" collapsed="1" x14ac:dyDescent="0.25">
      <c r="A45" s="12" t="s">
        <v>1955</v>
      </c>
      <c r="B45" s="12"/>
      <c r="C45" s="4" t="s">
        <v>1875</v>
      </c>
      <c r="E45" s="16">
        <f>SUBTOTAL(9,E43:E44)</f>
        <v>12882.14563330399</v>
      </c>
      <c r="F45" s="10"/>
    </row>
    <row r="46" spans="1:6" ht="15.75" hidden="1" outlineLevel="2" x14ac:dyDescent="0.25">
      <c r="A46" s="12"/>
      <c r="B46" s="12"/>
      <c r="C46" s="4" t="s">
        <v>778</v>
      </c>
      <c r="D46" t="s">
        <v>509</v>
      </c>
      <c r="E46" s="6">
        <v>8723.3298356068553</v>
      </c>
      <c r="F46" s="10" t="s">
        <v>520</v>
      </c>
    </row>
    <row r="47" spans="1:6" ht="15.75" hidden="1" outlineLevel="2" x14ac:dyDescent="0.25">
      <c r="A47" s="12"/>
      <c r="B47" s="12"/>
      <c r="C47" s="4" t="s">
        <v>778</v>
      </c>
      <c r="D47" t="s">
        <v>105</v>
      </c>
      <c r="E47" s="6">
        <v>3906.0031595576615</v>
      </c>
      <c r="F47" s="10" t="s">
        <v>1262</v>
      </c>
    </row>
    <row r="48" spans="1:6" ht="15.75" outlineLevel="1" collapsed="1" x14ac:dyDescent="0.25">
      <c r="A48" s="12" t="s">
        <v>1956</v>
      </c>
      <c r="B48" s="12"/>
      <c r="C48" s="4" t="s">
        <v>1836</v>
      </c>
      <c r="E48" s="6">
        <f>SUBTOTAL(9,E46:E47)</f>
        <v>12629.332995164517</v>
      </c>
      <c r="F48" s="10"/>
    </row>
    <row r="49" spans="1:6" ht="15.75" hidden="1" outlineLevel="2" x14ac:dyDescent="0.25">
      <c r="A49" s="12"/>
      <c r="B49" s="12"/>
      <c r="C49" s="4" t="s">
        <v>634</v>
      </c>
      <c r="D49" t="s">
        <v>50</v>
      </c>
      <c r="E49" s="16">
        <v>6987.2915937973657</v>
      </c>
      <c r="F49" s="10" t="s">
        <v>520</v>
      </c>
    </row>
    <row r="50" spans="1:6" ht="15.75" hidden="1" customHeight="1" outlineLevel="2" x14ac:dyDescent="0.25">
      <c r="A50" s="12"/>
      <c r="B50" s="12"/>
      <c r="C50" s="14" t="s">
        <v>634</v>
      </c>
      <c r="D50" s="15" t="s">
        <v>1300</v>
      </c>
      <c r="E50" s="6">
        <v>5579.2075261101818</v>
      </c>
      <c r="F50" s="10" t="s">
        <v>520</v>
      </c>
    </row>
    <row r="51" spans="1:6" ht="15.75" customHeight="1" outlineLevel="1" collapsed="1" x14ac:dyDescent="0.25">
      <c r="A51" s="12" t="s">
        <v>1957</v>
      </c>
      <c r="B51" s="12"/>
      <c r="C51" s="14" t="s">
        <v>1856</v>
      </c>
      <c r="D51" s="15"/>
      <c r="E51" s="6">
        <f>SUBTOTAL(9,E49:E50)</f>
        <v>12566.499119907548</v>
      </c>
      <c r="F51" s="10"/>
    </row>
    <row r="52" spans="1:6" ht="15.75" hidden="1" customHeight="1" outlineLevel="2" x14ac:dyDescent="0.25">
      <c r="A52" s="12"/>
      <c r="B52" s="12"/>
      <c r="C52" s="14" t="s">
        <v>637</v>
      </c>
      <c r="D52" t="s">
        <v>12</v>
      </c>
      <c r="E52" s="16">
        <v>7085.7730653584431</v>
      </c>
      <c r="F52" s="15" t="s">
        <v>929</v>
      </c>
    </row>
    <row r="53" spans="1:6" ht="15.75" hidden="1" customHeight="1" outlineLevel="2" collapsed="1" x14ac:dyDescent="0.25">
      <c r="A53" s="12"/>
      <c r="B53" s="12"/>
      <c r="C53" s="4" t="s">
        <v>637</v>
      </c>
      <c r="D53" t="s">
        <v>509</v>
      </c>
      <c r="E53" s="6">
        <v>5442.0792473889815</v>
      </c>
      <c r="F53" s="10" t="s">
        <v>520</v>
      </c>
    </row>
    <row r="54" spans="1:6" ht="15.75" customHeight="1" outlineLevel="1" collapsed="1" x14ac:dyDescent="0.25">
      <c r="A54" s="12" t="s">
        <v>1958</v>
      </c>
      <c r="B54" s="12"/>
      <c r="C54" s="4" t="s">
        <v>1885</v>
      </c>
      <c r="E54" s="6">
        <f>SUBTOTAL(9,E52:E53)</f>
        <v>12527.852312747425</v>
      </c>
      <c r="F54" s="10"/>
    </row>
    <row r="55" spans="1:6" ht="15.75" hidden="1" customHeight="1" outlineLevel="2" collapsed="1" x14ac:dyDescent="0.25">
      <c r="A55" s="12"/>
      <c r="B55" s="12"/>
      <c r="C55" s="4" t="s">
        <v>636</v>
      </c>
      <c r="D55" t="s">
        <v>163</v>
      </c>
      <c r="E55" s="6">
        <v>7459.9332220367278</v>
      </c>
      <c r="F55" s="10" t="s">
        <v>301</v>
      </c>
    </row>
    <row r="56" spans="1:6" ht="15.75" hidden="1" outlineLevel="2" x14ac:dyDescent="0.25">
      <c r="A56" s="12"/>
      <c r="B56" s="12"/>
      <c r="C56" s="4" t="s">
        <v>636</v>
      </c>
      <c r="D56" t="s">
        <v>118</v>
      </c>
      <c r="E56" s="6">
        <v>5000</v>
      </c>
      <c r="F56" s="10" t="s">
        <v>1262</v>
      </c>
    </row>
    <row r="57" spans="1:6" ht="15.75" outlineLevel="1" collapsed="1" x14ac:dyDescent="0.25">
      <c r="A57" s="12" t="s">
        <v>1959</v>
      </c>
      <c r="B57" s="12"/>
      <c r="C57" s="4" t="s">
        <v>1890</v>
      </c>
      <c r="E57" s="6">
        <f>SUBTOTAL(9,E55:E56)</f>
        <v>12459.933222036729</v>
      </c>
      <c r="F57" s="10"/>
    </row>
    <row r="58" spans="1:6" ht="15.75" hidden="1" outlineLevel="2" collapsed="1" x14ac:dyDescent="0.25">
      <c r="A58" s="12"/>
      <c r="B58" s="12"/>
      <c r="C58" s="4" t="s">
        <v>1322</v>
      </c>
      <c r="D58" t="s">
        <v>509</v>
      </c>
      <c r="E58" s="6">
        <v>6399.4316387748659</v>
      </c>
      <c r="F58" s="10" t="s">
        <v>1319</v>
      </c>
    </row>
    <row r="59" spans="1:6" ht="15.75" hidden="1" outlineLevel="2" x14ac:dyDescent="0.25">
      <c r="A59" s="12"/>
      <c r="B59" s="12"/>
      <c r="C59" s="4" t="s">
        <v>1322</v>
      </c>
      <c r="D59" t="s">
        <v>118</v>
      </c>
      <c r="E59" s="6">
        <v>3481.4375987361768</v>
      </c>
      <c r="F59" s="10" t="s">
        <v>1262</v>
      </c>
    </row>
    <row r="60" spans="1:6" ht="15.75" hidden="1" customHeight="1" outlineLevel="2" x14ac:dyDescent="0.25">
      <c r="A60" s="12"/>
      <c r="B60" s="12"/>
      <c r="C60" s="4" t="s">
        <v>1322</v>
      </c>
      <c r="D60" t="s">
        <v>118</v>
      </c>
      <c r="E60" s="6">
        <v>1620.0417536534446</v>
      </c>
      <c r="F60" s="10" t="s">
        <v>1527</v>
      </c>
    </row>
    <row r="61" spans="1:6" ht="15.75" customHeight="1" outlineLevel="1" collapsed="1" x14ac:dyDescent="0.25">
      <c r="A61" s="12" t="s">
        <v>1960</v>
      </c>
      <c r="B61" s="12"/>
      <c r="C61" s="4" t="s">
        <v>1889</v>
      </c>
      <c r="E61" s="6">
        <f>SUBTOTAL(9,E58:E60)</f>
        <v>11500.910991164486</v>
      </c>
      <c r="F61" s="10"/>
    </row>
    <row r="62" spans="1:6" ht="15.75" hidden="1" customHeight="1" outlineLevel="2" x14ac:dyDescent="0.25">
      <c r="A62" s="12"/>
      <c r="B62" s="12"/>
      <c r="C62" s="4" t="s">
        <v>57</v>
      </c>
      <c r="D62" t="s">
        <v>505</v>
      </c>
      <c r="E62" s="6">
        <v>9390.2296840387098</v>
      </c>
      <c r="F62" s="10" t="s">
        <v>520</v>
      </c>
    </row>
    <row r="63" spans="1:6" ht="15.75" customHeight="1" outlineLevel="1" collapsed="1" x14ac:dyDescent="0.25">
      <c r="A63" s="12" t="s">
        <v>1961</v>
      </c>
      <c r="B63" s="12"/>
      <c r="C63" s="4" t="s">
        <v>1909</v>
      </c>
      <c r="E63" s="6">
        <f>SUBTOTAL(9,E62:E62)</f>
        <v>9390.2296840387098</v>
      </c>
      <c r="F63" s="10"/>
    </row>
    <row r="64" spans="1:6" ht="15.75" hidden="1" customHeight="1" outlineLevel="2" x14ac:dyDescent="0.25">
      <c r="A64" s="12"/>
      <c r="B64" s="12"/>
      <c r="C64" s="4" t="s">
        <v>638</v>
      </c>
      <c r="D64" t="s">
        <v>11</v>
      </c>
      <c r="E64" s="6">
        <v>4740.5293201868199</v>
      </c>
      <c r="F64" s="10" t="s">
        <v>1200</v>
      </c>
    </row>
    <row r="65" spans="1:6" ht="15.75" hidden="1" customHeight="1" outlineLevel="2" x14ac:dyDescent="0.25">
      <c r="A65" s="12"/>
      <c r="B65" s="12"/>
      <c r="C65" s="4" t="s">
        <v>638</v>
      </c>
      <c r="D65" t="s">
        <v>73</v>
      </c>
      <c r="E65" s="6">
        <v>4035.5272999252056</v>
      </c>
      <c r="F65" s="10" t="s">
        <v>945</v>
      </c>
    </row>
    <row r="66" spans="1:6" ht="15.75" customHeight="1" outlineLevel="1" collapsed="1" x14ac:dyDescent="0.25">
      <c r="A66" s="12" t="s">
        <v>1962</v>
      </c>
      <c r="B66" s="12"/>
      <c r="C66" s="4" t="s">
        <v>1839</v>
      </c>
      <c r="E66" s="6">
        <f>SUBTOTAL(9,E64:E65)</f>
        <v>8776.0566201120255</v>
      </c>
      <c r="F66" s="10"/>
    </row>
    <row r="67" spans="1:6" ht="15.75" hidden="1" outlineLevel="2" x14ac:dyDescent="0.25">
      <c r="A67" s="12"/>
      <c r="B67" s="12"/>
      <c r="C67" s="4" t="s">
        <v>100</v>
      </c>
      <c r="D67" t="s">
        <v>524</v>
      </c>
      <c r="E67" s="6">
        <v>5540.1536680349445</v>
      </c>
      <c r="F67" s="10" t="s">
        <v>1319</v>
      </c>
    </row>
    <row r="68" spans="1:6" ht="15.75" hidden="1" outlineLevel="2" x14ac:dyDescent="0.25">
      <c r="A68" s="12"/>
      <c r="B68" s="12"/>
      <c r="C68" s="4" t="s">
        <v>100</v>
      </c>
      <c r="D68" t="s">
        <v>462</v>
      </c>
      <c r="E68" s="6">
        <v>2946.2875197472354</v>
      </c>
      <c r="F68" s="10" t="s">
        <v>1262</v>
      </c>
    </row>
    <row r="69" spans="1:6" ht="15.75" outlineLevel="1" collapsed="1" x14ac:dyDescent="0.25">
      <c r="A69" s="12" t="s">
        <v>1963</v>
      </c>
      <c r="B69" s="12"/>
      <c r="C69" s="4" t="s">
        <v>1831</v>
      </c>
      <c r="E69" s="6">
        <f>SUBTOTAL(9,E67:E68)</f>
        <v>8486.4411877821804</v>
      </c>
      <c r="F69" s="10"/>
    </row>
    <row r="70" spans="1:6" ht="15.75" hidden="1" customHeight="1" outlineLevel="2" x14ac:dyDescent="0.25">
      <c r="A70" s="12"/>
      <c r="B70" s="12"/>
      <c r="C70" s="4" t="s">
        <v>92</v>
      </c>
      <c r="D70" t="s">
        <v>1345</v>
      </c>
      <c r="E70" s="6">
        <v>5317.5583892029263</v>
      </c>
      <c r="F70" s="10" t="s">
        <v>1348</v>
      </c>
    </row>
    <row r="71" spans="1:6" ht="15.75" hidden="1" customHeight="1" outlineLevel="2" collapsed="1" x14ac:dyDescent="0.25">
      <c r="A71" s="12"/>
      <c r="B71" s="12"/>
      <c r="C71" s="4" t="s">
        <v>92</v>
      </c>
      <c r="D71" t="s">
        <v>104</v>
      </c>
      <c r="E71" s="6">
        <v>2942.338072669826</v>
      </c>
      <c r="F71" s="10" t="s">
        <v>1262</v>
      </c>
    </row>
    <row r="72" spans="1:6" ht="15.75" customHeight="1" outlineLevel="1" collapsed="1" x14ac:dyDescent="0.25">
      <c r="A72" s="12" t="s">
        <v>1964</v>
      </c>
      <c r="B72" s="12"/>
      <c r="C72" s="4" t="s">
        <v>1895</v>
      </c>
      <c r="E72" s="6">
        <f>SUBTOTAL(9,E70:E71)</f>
        <v>8259.8964618727514</v>
      </c>
      <c r="F72" s="10"/>
    </row>
    <row r="73" spans="1:6" ht="15.75" hidden="1" customHeight="1" outlineLevel="2" x14ac:dyDescent="0.25">
      <c r="A73" s="12"/>
      <c r="B73" s="12"/>
      <c r="C73" s="4" t="s">
        <v>1767</v>
      </c>
      <c r="D73" t="s">
        <v>113</v>
      </c>
      <c r="E73" s="6">
        <v>4453.962947485722</v>
      </c>
      <c r="F73" s="10" t="s">
        <v>1286</v>
      </c>
    </row>
    <row r="74" spans="1:6" ht="15.75" hidden="1" customHeight="1" outlineLevel="2" collapsed="1" x14ac:dyDescent="0.25">
      <c r="A74" s="12"/>
      <c r="B74" s="12"/>
      <c r="C74" s="4" t="s">
        <v>1767</v>
      </c>
      <c r="D74" t="s">
        <v>113</v>
      </c>
      <c r="E74" s="6">
        <v>3312.9629629629626</v>
      </c>
      <c r="F74" s="10" t="s">
        <v>1232</v>
      </c>
    </row>
    <row r="75" spans="1:6" ht="15.75" customHeight="1" outlineLevel="1" collapsed="1" x14ac:dyDescent="0.25">
      <c r="A75" s="12" t="s">
        <v>1965</v>
      </c>
      <c r="B75" s="12"/>
      <c r="C75" s="4" t="s">
        <v>1837</v>
      </c>
      <c r="E75" s="6">
        <f>SUBTOTAL(9,E73:E74)</f>
        <v>7766.9259104486846</v>
      </c>
      <c r="F75" s="10"/>
    </row>
    <row r="76" spans="1:6" ht="15.75" hidden="1" customHeight="1" outlineLevel="2" collapsed="1" x14ac:dyDescent="0.25">
      <c r="A76" s="12"/>
      <c r="B76" s="12"/>
      <c r="C76" s="4" t="s">
        <v>1325</v>
      </c>
      <c r="D76" t="s">
        <v>522</v>
      </c>
      <c r="E76" s="16">
        <v>7670.5609935796238</v>
      </c>
      <c r="F76" t="s">
        <v>1319</v>
      </c>
    </row>
    <row r="77" spans="1:6" ht="15.75" customHeight="1" outlineLevel="1" collapsed="1" x14ac:dyDescent="0.25">
      <c r="A77" s="12" t="s">
        <v>1966</v>
      </c>
      <c r="B77" s="12"/>
      <c r="C77" s="4" t="s">
        <v>1931</v>
      </c>
      <c r="E77" s="16">
        <f>SUBTOTAL(9,E76:E76)</f>
        <v>7670.5609935796238</v>
      </c>
    </row>
    <row r="78" spans="1:6" ht="15.75" hidden="1" customHeight="1" outlineLevel="2" x14ac:dyDescent="0.25">
      <c r="A78" s="12"/>
      <c r="B78" s="12"/>
      <c r="C78" s="14" t="s">
        <v>647</v>
      </c>
      <c r="D78" t="s">
        <v>108</v>
      </c>
      <c r="E78" s="16">
        <v>7553.923283199254</v>
      </c>
      <c r="F78" s="15" t="s">
        <v>520</v>
      </c>
    </row>
    <row r="79" spans="1:6" ht="15.75" customHeight="1" outlineLevel="1" collapsed="1" x14ac:dyDescent="0.25">
      <c r="A79" s="12" t="s">
        <v>1967</v>
      </c>
      <c r="B79" s="12"/>
      <c r="C79" s="14" t="s">
        <v>1914</v>
      </c>
      <c r="E79" s="16">
        <f>SUBTOTAL(9,E78:E78)</f>
        <v>7553.923283199254</v>
      </c>
      <c r="F79" s="15"/>
    </row>
    <row r="80" spans="1:6" ht="15.75" hidden="1" customHeight="1" outlineLevel="2" x14ac:dyDescent="0.25">
      <c r="A80" s="12"/>
      <c r="B80" s="12"/>
      <c r="C80" s="4" t="s">
        <v>1825</v>
      </c>
      <c r="D80" t="s">
        <v>515</v>
      </c>
      <c r="E80" s="16">
        <v>6389.8536996105677</v>
      </c>
      <c r="F80" t="s">
        <v>1319</v>
      </c>
    </row>
    <row r="81" spans="1:6" ht="15.75" hidden="1" customHeight="1" outlineLevel="2" collapsed="1" x14ac:dyDescent="0.25">
      <c r="A81" s="12"/>
      <c r="B81" s="12"/>
      <c r="C81" s="4" t="s">
        <v>1825</v>
      </c>
      <c r="D81" t="s">
        <v>515</v>
      </c>
      <c r="E81" s="16">
        <v>1091.8580375782881</v>
      </c>
      <c r="F81" t="s">
        <v>1527</v>
      </c>
    </row>
    <row r="82" spans="1:6" ht="15.75" customHeight="1" outlineLevel="1" collapsed="1" x14ac:dyDescent="0.25">
      <c r="A82" s="12" t="s">
        <v>1968</v>
      </c>
      <c r="B82" s="12"/>
      <c r="C82" s="4" t="s">
        <v>1920</v>
      </c>
      <c r="E82" s="16">
        <f>SUBTOTAL(9,E80:E81)</f>
        <v>7481.7117371888562</v>
      </c>
    </row>
    <row r="83" spans="1:6" ht="15.75" hidden="1" customHeight="1" outlineLevel="2" collapsed="1" x14ac:dyDescent="0.25">
      <c r="A83" s="12"/>
      <c r="B83" s="12"/>
      <c r="C83" s="14" t="s">
        <v>1321</v>
      </c>
      <c r="D83" s="15" t="s">
        <v>527</v>
      </c>
      <c r="E83" s="16">
        <v>7433.8490685191045</v>
      </c>
      <c r="F83" s="10" t="s">
        <v>1319</v>
      </c>
    </row>
    <row r="84" spans="1:6" ht="15.75" outlineLevel="1" collapsed="1" x14ac:dyDescent="0.25">
      <c r="A84" s="12" t="s">
        <v>1969</v>
      </c>
      <c r="B84" s="12"/>
      <c r="C84" s="14" t="s">
        <v>1850</v>
      </c>
      <c r="D84" s="15"/>
      <c r="E84" s="16">
        <f>SUBTOTAL(9,E83:E83)</f>
        <v>7433.8490685191045</v>
      </c>
      <c r="F84" s="10"/>
    </row>
    <row r="85" spans="1:6" ht="15.75" hidden="1" outlineLevel="2" collapsed="1" x14ac:dyDescent="0.25">
      <c r="A85" s="12"/>
      <c r="B85" s="12"/>
      <c r="C85" s="4" t="s">
        <v>215</v>
      </c>
      <c r="D85" t="s">
        <v>515</v>
      </c>
      <c r="E85" s="16">
        <v>7425.6733123469739</v>
      </c>
      <c r="F85" t="s">
        <v>520</v>
      </c>
    </row>
    <row r="86" spans="1:6" ht="15.75" outlineLevel="1" collapsed="1" x14ac:dyDescent="0.25">
      <c r="A86" s="12" t="s">
        <v>1970</v>
      </c>
      <c r="B86" s="12"/>
      <c r="C86" s="4" t="s">
        <v>1921</v>
      </c>
      <c r="E86" s="16">
        <f>SUBTOTAL(9,E85:E85)</f>
        <v>7425.6733123469739</v>
      </c>
    </row>
    <row r="87" spans="1:6" ht="15.75" hidden="1" customHeight="1" outlineLevel="2" x14ac:dyDescent="0.25">
      <c r="A87" s="12"/>
      <c r="B87" s="12"/>
      <c r="C87" s="4" t="s">
        <v>640</v>
      </c>
      <c r="D87" t="s">
        <v>453</v>
      </c>
      <c r="E87" s="6">
        <v>4254.7708594511769</v>
      </c>
      <c r="F87" s="10" t="s">
        <v>1286</v>
      </c>
    </row>
    <row r="88" spans="1:6" ht="15.75" hidden="1" customHeight="1" outlineLevel="2" collapsed="1" x14ac:dyDescent="0.25">
      <c r="A88" s="12"/>
      <c r="B88" s="12"/>
      <c r="C88" s="4" t="s">
        <v>640</v>
      </c>
      <c r="D88" t="s">
        <v>453</v>
      </c>
      <c r="E88" s="6">
        <v>3125.9259259259261</v>
      </c>
      <c r="F88" s="10" t="s">
        <v>1232</v>
      </c>
    </row>
    <row r="89" spans="1:6" ht="15.75" customHeight="1" outlineLevel="1" collapsed="1" x14ac:dyDescent="0.25">
      <c r="A89" s="12" t="s">
        <v>1971</v>
      </c>
      <c r="B89" s="12"/>
      <c r="C89" s="4" t="s">
        <v>1858</v>
      </c>
      <c r="E89" s="6">
        <f>SUBTOTAL(9,E87:E88)</f>
        <v>7380.696785377103</v>
      </c>
      <c r="F89" s="10"/>
    </row>
    <row r="90" spans="1:6" ht="15.75" hidden="1" customHeight="1" outlineLevel="2" collapsed="1" x14ac:dyDescent="0.25">
      <c r="A90" s="12"/>
      <c r="B90" s="12"/>
      <c r="C90" s="4" t="s">
        <v>1766</v>
      </c>
      <c r="D90" t="s">
        <v>113</v>
      </c>
      <c r="E90" s="16">
        <v>3954.5897757347821</v>
      </c>
      <c r="F90" s="10" t="s">
        <v>1286</v>
      </c>
    </row>
    <row r="91" spans="1:6" ht="15.75" hidden="1" customHeight="1" outlineLevel="2" x14ac:dyDescent="0.25">
      <c r="A91" s="12"/>
      <c r="B91" s="12"/>
      <c r="C91" s="4" t="s">
        <v>1766</v>
      </c>
      <c r="D91" t="s">
        <v>113</v>
      </c>
      <c r="E91" s="16">
        <v>3388.8888888888891</v>
      </c>
      <c r="F91" t="s">
        <v>1232</v>
      </c>
    </row>
    <row r="92" spans="1:6" ht="15.75" customHeight="1" outlineLevel="1" collapsed="1" x14ac:dyDescent="0.25">
      <c r="A92" s="12" t="s">
        <v>1972</v>
      </c>
      <c r="B92" s="12"/>
      <c r="C92" s="4" t="s">
        <v>1917</v>
      </c>
      <c r="E92" s="16">
        <f>SUBTOTAL(9,E90:E91)</f>
        <v>7343.4786646236716</v>
      </c>
    </row>
    <row r="93" spans="1:6" ht="15.75" hidden="1" customHeight="1" outlineLevel="2" x14ac:dyDescent="0.25">
      <c r="A93" s="12"/>
      <c r="B93" s="12"/>
      <c r="C93" s="4" t="s">
        <v>63</v>
      </c>
      <c r="D93" t="s">
        <v>363</v>
      </c>
      <c r="E93" s="16">
        <v>6798.4143639967369</v>
      </c>
      <c r="F93" t="s">
        <v>520</v>
      </c>
    </row>
    <row r="94" spans="1:6" ht="15.75" hidden="1" customHeight="1" outlineLevel="2" collapsed="1" x14ac:dyDescent="0.25">
      <c r="A94" s="12"/>
      <c r="B94" s="12"/>
      <c r="C94" s="4" t="s">
        <v>63</v>
      </c>
      <c r="D94" t="s">
        <v>1305</v>
      </c>
      <c r="E94" s="16">
        <v>528.58167902415687</v>
      </c>
      <c r="F94" t="s">
        <v>520</v>
      </c>
    </row>
    <row r="95" spans="1:6" ht="15.75" customHeight="1" outlineLevel="1" collapsed="1" x14ac:dyDescent="0.25">
      <c r="A95" s="12" t="s">
        <v>1973</v>
      </c>
      <c r="B95" s="12"/>
      <c r="C95" s="4" t="s">
        <v>1919</v>
      </c>
      <c r="E95" s="16">
        <f>SUBTOTAL(9,E93:E94)</f>
        <v>7326.9960430208939</v>
      </c>
    </row>
    <row r="96" spans="1:6" ht="15.75" hidden="1" customHeight="1" outlineLevel="2" collapsed="1" x14ac:dyDescent="0.25">
      <c r="A96" s="12"/>
      <c r="B96" s="12"/>
      <c r="C96" s="4" t="s">
        <v>651</v>
      </c>
      <c r="D96" t="s">
        <v>68</v>
      </c>
      <c r="E96" s="6">
        <v>5712.5565729923164</v>
      </c>
      <c r="F96" s="10" t="s">
        <v>1319</v>
      </c>
    </row>
    <row r="97" spans="1:6" ht="15.75" hidden="1" customHeight="1" outlineLevel="2" x14ac:dyDescent="0.25">
      <c r="A97" s="12"/>
      <c r="B97" s="12"/>
      <c r="C97" s="4" t="s">
        <v>651</v>
      </c>
      <c r="D97" t="s">
        <v>1345</v>
      </c>
      <c r="E97" s="6">
        <v>1576.7195767195769</v>
      </c>
      <c r="F97" s="10" t="s">
        <v>1573</v>
      </c>
    </row>
    <row r="98" spans="1:6" ht="15.75" customHeight="1" outlineLevel="1" collapsed="1" x14ac:dyDescent="0.25">
      <c r="A98" s="12" t="s">
        <v>1974</v>
      </c>
      <c r="B98" s="12"/>
      <c r="C98" s="4" t="s">
        <v>1833</v>
      </c>
      <c r="E98" s="6">
        <f>SUBTOTAL(9,E96:E97)</f>
        <v>7289.2761497118936</v>
      </c>
      <c r="F98" s="10"/>
    </row>
    <row r="99" spans="1:6" ht="15.75" hidden="1" customHeight="1" outlineLevel="2" x14ac:dyDescent="0.25">
      <c r="A99" s="12"/>
      <c r="B99" s="12"/>
      <c r="C99" s="4" t="s">
        <v>1295</v>
      </c>
      <c r="D99" t="s">
        <v>115</v>
      </c>
      <c r="E99" s="6">
        <v>1204.4859813084113</v>
      </c>
      <c r="F99" s="10" t="s">
        <v>544</v>
      </c>
    </row>
    <row r="100" spans="1:6" ht="15.75" hidden="1" customHeight="1" outlineLevel="2" x14ac:dyDescent="0.25">
      <c r="A100" s="12"/>
      <c r="B100" s="12"/>
      <c r="C100" s="14" t="s">
        <v>40</v>
      </c>
      <c r="D100" t="s">
        <v>11</v>
      </c>
      <c r="E100" s="16">
        <v>5801.7046442859637</v>
      </c>
      <c r="F100" s="10" t="s">
        <v>1761</v>
      </c>
    </row>
    <row r="101" spans="1:6" ht="15.75" customHeight="1" outlineLevel="1" collapsed="1" x14ac:dyDescent="0.25">
      <c r="A101" s="12" t="s">
        <v>1975</v>
      </c>
      <c r="B101" s="12"/>
      <c r="C101" s="14" t="s">
        <v>1892</v>
      </c>
      <c r="E101" s="16">
        <f>SUBTOTAL(9,E99:E100)</f>
        <v>7006.190625594375</v>
      </c>
      <c r="F101" s="10"/>
    </row>
    <row r="102" spans="1:6" ht="15.75" hidden="1" customHeight="1" outlineLevel="2" x14ac:dyDescent="0.25">
      <c r="A102" s="12"/>
      <c r="B102" s="12"/>
      <c r="C102" s="14" t="s">
        <v>1787</v>
      </c>
      <c r="D102" s="15" t="s">
        <v>50</v>
      </c>
      <c r="E102" s="16">
        <v>6666.6666666666661</v>
      </c>
      <c r="F102" s="15" t="s">
        <v>520</v>
      </c>
    </row>
    <row r="103" spans="1:6" ht="15.75" customHeight="1" outlineLevel="1" collapsed="1" x14ac:dyDescent="0.25">
      <c r="A103" s="12" t="s">
        <v>1976</v>
      </c>
      <c r="B103" s="12"/>
      <c r="C103" s="14" t="s">
        <v>1847</v>
      </c>
      <c r="D103" s="15"/>
      <c r="E103" s="16">
        <f>SUBTOTAL(9,E102:E102)</f>
        <v>6666.6666666666661</v>
      </c>
      <c r="F103" s="15"/>
    </row>
    <row r="104" spans="1:6" ht="15.75" hidden="1" customHeight="1" outlineLevel="2" x14ac:dyDescent="0.25">
      <c r="A104" s="12"/>
      <c r="B104" s="12"/>
      <c r="C104" s="4" t="s">
        <v>648</v>
      </c>
      <c r="D104" t="s">
        <v>505</v>
      </c>
      <c r="E104" s="6">
        <v>6636.3530371924917</v>
      </c>
      <c r="F104" s="10" t="s">
        <v>520</v>
      </c>
    </row>
    <row r="105" spans="1:6" ht="15.75" customHeight="1" outlineLevel="1" collapsed="1" x14ac:dyDescent="0.25">
      <c r="A105" s="12" t="s">
        <v>1977</v>
      </c>
      <c r="B105" s="12"/>
      <c r="C105" s="4" t="s">
        <v>1859</v>
      </c>
      <c r="E105" s="6">
        <f>SUBTOTAL(9,E104:E104)</f>
        <v>6636.3530371924917</v>
      </c>
      <c r="F105" s="10"/>
    </row>
    <row r="106" spans="1:6" ht="15.75" hidden="1" customHeight="1" outlineLevel="2" x14ac:dyDescent="0.2">
      <c r="C106" s="4" t="s">
        <v>1324</v>
      </c>
      <c r="D106" t="s">
        <v>509</v>
      </c>
      <c r="E106" s="6">
        <v>6203.768024418483</v>
      </c>
      <c r="F106" s="10" t="s">
        <v>1319</v>
      </c>
    </row>
    <row r="107" spans="1:6" ht="15.75" customHeight="1" outlineLevel="1" collapsed="1" x14ac:dyDescent="0.25">
      <c r="A107" s="12" t="s">
        <v>1978</v>
      </c>
      <c r="C107" s="4" t="s">
        <v>1902</v>
      </c>
      <c r="E107" s="6">
        <f>SUBTOTAL(9,E106:E106)</f>
        <v>6203.768024418483</v>
      </c>
      <c r="F107" s="10"/>
    </row>
    <row r="108" spans="1:6" ht="15.75" hidden="1" customHeight="1" outlineLevel="2" x14ac:dyDescent="0.2">
      <c r="C108" s="4" t="s">
        <v>641</v>
      </c>
      <c r="D108" t="s">
        <v>113</v>
      </c>
      <c r="E108" s="6">
        <v>3845.2430700654681</v>
      </c>
      <c r="F108" s="10" t="s">
        <v>1286</v>
      </c>
    </row>
    <row r="109" spans="1:6" ht="15.75" hidden="1" customHeight="1" outlineLevel="2" collapsed="1" x14ac:dyDescent="0.2">
      <c r="C109" s="4" t="s">
        <v>641</v>
      </c>
      <c r="D109" t="s">
        <v>113</v>
      </c>
      <c r="E109" s="6">
        <v>1701.8518518518517</v>
      </c>
      <c r="F109" s="10" t="s">
        <v>1232</v>
      </c>
    </row>
    <row r="110" spans="1:6" ht="15.75" outlineLevel="1" collapsed="1" x14ac:dyDescent="0.25">
      <c r="A110" s="12" t="s">
        <v>1979</v>
      </c>
      <c r="C110" s="4" t="s">
        <v>1897</v>
      </c>
      <c r="E110" s="6">
        <f>SUBTOTAL(9,E108:E109)</f>
        <v>5547.0949219173199</v>
      </c>
      <c r="F110" s="10"/>
    </row>
    <row r="111" spans="1:6" ht="15.75" hidden="1" outlineLevel="2" x14ac:dyDescent="0.25">
      <c r="A111" s="12"/>
      <c r="B111" s="12"/>
      <c r="C111" s="4" t="s">
        <v>141</v>
      </c>
      <c r="D111" t="s">
        <v>1344</v>
      </c>
      <c r="E111" s="6">
        <v>5398.5364357390135</v>
      </c>
      <c r="F111" s="10" t="s">
        <v>1348</v>
      </c>
    </row>
    <row r="112" spans="1:6" ht="15.75" outlineLevel="1" collapsed="1" x14ac:dyDescent="0.25">
      <c r="A112" s="12" t="s">
        <v>1980</v>
      </c>
      <c r="B112" s="12"/>
      <c r="C112" s="4" t="s">
        <v>1835</v>
      </c>
      <c r="E112" s="6">
        <f>SUBTOTAL(9,E111:E111)</f>
        <v>5398.5364357390135</v>
      </c>
      <c r="F112" s="10"/>
    </row>
    <row r="113" spans="1:6" hidden="1" outlineLevel="2" x14ac:dyDescent="0.2">
      <c r="C113" s="4" t="s">
        <v>220</v>
      </c>
      <c r="D113" t="s">
        <v>10</v>
      </c>
      <c r="E113" s="16">
        <v>3499.0766389658352</v>
      </c>
      <c r="F113" t="s">
        <v>1473</v>
      </c>
    </row>
    <row r="114" spans="1:6" hidden="1" outlineLevel="2" collapsed="1" x14ac:dyDescent="0.2">
      <c r="C114" s="4" t="s">
        <v>220</v>
      </c>
      <c r="D114" t="s">
        <v>10</v>
      </c>
      <c r="E114" s="16">
        <v>1730.5107526881723</v>
      </c>
      <c r="F114" t="s">
        <v>1477</v>
      </c>
    </row>
    <row r="115" spans="1:6" ht="15.75" customHeight="1" outlineLevel="1" collapsed="1" x14ac:dyDescent="0.25">
      <c r="A115" s="12" t="s">
        <v>1981</v>
      </c>
      <c r="B115" s="12"/>
      <c r="C115" s="4" t="s">
        <v>1936</v>
      </c>
      <c r="E115" s="16">
        <f>SUBTOTAL(9,E113:E114)</f>
        <v>5229.5873916540077</v>
      </c>
    </row>
    <row r="116" spans="1:6" hidden="1" outlineLevel="2" x14ac:dyDescent="0.2">
      <c r="C116" s="4" t="s">
        <v>1770</v>
      </c>
      <c r="D116" t="s">
        <v>453</v>
      </c>
      <c r="E116" s="6">
        <v>4873.6176935229068</v>
      </c>
      <c r="F116" s="10" t="s">
        <v>1262</v>
      </c>
    </row>
    <row r="117" spans="1:6" ht="15.75" outlineLevel="1" collapsed="1" x14ac:dyDescent="0.25">
      <c r="A117" s="12" t="s">
        <v>1982</v>
      </c>
      <c r="C117" s="4" t="s">
        <v>1857</v>
      </c>
      <c r="E117" s="6">
        <f>SUBTOTAL(9,E116:E116)</f>
        <v>4873.6176935229068</v>
      </c>
      <c r="F117" s="10"/>
    </row>
    <row r="118" spans="1:6" ht="15.75" hidden="1" outlineLevel="2" x14ac:dyDescent="0.25">
      <c r="A118" s="12"/>
      <c r="B118" s="12"/>
      <c r="C118" s="4" t="s">
        <v>655</v>
      </c>
      <c r="D118" t="s">
        <v>134</v>
      </c>
      <c r="E118" s="16">
        <v>2909.972299168975</v>
      </c>
      <c r="F118" t="s">
        <v>1473</v>
      </c>
    </row>
    <row r="119" spans="1:6" ht="15.75" hidden="1" outlineLevel="2" collapsed="1" x14ac:dyDescent="0.25">
      <c r="A119" s="12"/>
      <c r="B119" s="12"/>
      <c r="C119" s="4" t="s">
        <v>655</v>
      </c>
      <c r="D119" t="s">
        <v>134</v>
      </c>
      <c r="E119" s="16">
        <v>1789.6505376344085</v>
      </c>
      <c r="F119" t="s">
        <v>1477</v>
      </c>
    </row>
    <row r="120" spans="1:6" ht="15.75" outlineLevel="1" collapsed="1" x14ac:dyDescent="0.25">
      <c r="A120" s="12" t="s">
        <v>1983</v>
      </c>
      <c r="B120" s="12"/>
      <c r="C120" s="4" t="s">
        <v>1934</v>
      </c>
      <c r="E120" s="16">
        <f>SUBTOTAL(9,E118:E119)</f>
        <v>4699.6228368033835</v>
      </c>
    </row>
    <row r="121" spans="1:6" ht="15.75" hidden="1" outlineLevel="2" x14ac:dyDescent="0.25">
      <c r="A121" s="12"/>
      <c r="B121" s="12"/>
      <c r="C121" s="14" t="s">
        <v>643</v>
      </c>
      <c r="D121" s="15" t="s">
        <v>308</v>
      </c>
      <c r="E121" s="16">
        <v>4652.0317608594114</v>
      </c>
      <c r="F121" s="15" t="s">
        <v>928</v>
      </c>
    </row>
    <row r="122" spans="1:6" ht="15.75" outlineLevel="1" collapsed="1" x14ac:dyDescent="0.25">
      <c r="A122" s="12" t="s">
        <v>1984</v>
      </c>
      <c r="B122" s="12"/>
      <c r="C122" s="14" t="s">
        <v>1846</v>
      </c>
      <c r="D122" s="15"/>
      <c r="E122" s="16">
        <f>SUBTOTAL(9,E121:E121)</f>
        <v>4652.0317608594114</v>
      </c>
      <c r="F122" s="15"/>
    </row>
    <row r="123" spans="1:6" ht="15.75" hidden="1" outlineLevel="2" collapsed="1" x14ac:dyDescent="0.25">
      <c r="A123" s="12"/>
      <c r="B123" s="12"/>
      <c r="C123" s="4" t="s">
        <v>658</v>
      </c>
      <c r="D123" t="s">
        <v>10</v>
      </c>
      <c r="E123" s="6">
        <v>2644.6214219759931</v>
      </c>
      <c r="F123" s="10" t="s">
        <v>1473</v>
      </c>
    </row>
    <row r="124" spans="1:6" ht="15.75" hidden="1" outlineLevel="2" x14ac:dyDescent="0.25">
      <c r="A124" s="12"/>
      <c r="B124" s="12"/>
      <c r="C124" s="14" t="s">
        <v>658</v>
      </c>
      <c r="D124" t="s">
        <v>10</v>
      </c>
      <c r="E124" s="16">
        <v>1955.6451612903229</v>
      </c>
      <c r="F124" s="10" t="s">
        <v>1477</v>
      </c>
    </row>
    <row r="125" spans="1:6" ht="15.75" outlineLevel="1" collapsed="1" x14ac:dyDescent="0.25">
      <c r="A125" s="12" t="s">
        <v>1985</v>
      </c>
      <c r="B125" s="12"/>
      <c r="C125" s="14" t="s">
        <v>1882</v>
      </c>
      <c r="E125" s="16">
        <f>SUBTOTAL(9,E123:E124)</f>
        <v>4600.266583266316</v>
      </c>
      <c r="F125" s="10"/>
    </row>
    <row r="126" spans="1:6" ht="15.75" hidden="1" outlineLevel="2" x14ac:dyDescent="0.25">
      <c r="A126" s="12"/>
      <c r="B126" s="12"/>
      <c r="C126" s="4" t="s">
        <v>1771</v>
      </c>
      <c r="D126" t="s">
        <v>112</v>
      </c>
      <c r="E126" s="16">
        <v>4441.4263825045273</v>
      </c>
      <c r="F126" t="s">
        <v>1286</v>
      </c>
    </row>
    <row r="127" spans="1:6" ht="15.75" outlineLevel="1" collapsed="1" x14ac:dyDescent="0.25">
      <c r="A127" s="12" t="s">
        <v>1986</v>
      </c>
      <c r="B127" s="12"/>
      <c r="C127" s="4" t="s">
        <v>1922</v>
      </c>
      <c r="E127" s="16">
        <f>SUBTOTAL(9,E126:E126)</f>
        <v>4441.4263825045273</v>
      </c>
    </row>
    <row r="128" spans="1:6" ht="15.75" hidden="1" outlineLevel="2" collapsed="1" x14ac:dyDescent="0.25">
      <c r="A128" s="12"/>
      <c r="B128" s="12"/>
      <c r="C128" s="4" t="s">
        <v>1764</v>
      </c>
      <c r="D128" t="s">
        <v>28</v>
      </c>
      <c r="E128" s="6">
        <v>2157.7581733264142</v>
      </c>
      <c r="F128" s="10" t="s">
        <v>1200</v>
      </c>
    </row>
    <row r="129" spans="1:6" ht="15.75" hidden="1" outlineLevel="2" x14ac:dyDescent="0.25">
      <c r="A129" s="12"/>
      <c r="B129" s="12"/>
      <c r="C129" s="4" t="s">
        <v>1764</v>
      </c>
      <c r="D129" t="s">
        <v>28</v>
      </c>
      <c r="E129" s="6">
        <v>2093.4638459109569</v>
      </c>
      <c r="F129" s="10" t="s">
        <v>1319</v>
      </c>
    </row>
    <row r="130" spans="1:6" ht="15.75" hidden="1" outlineLevel="2" x14ac:dyDescent="0.25">
      <c r="A130" s="12"/>
      <c r="B130" s="12"/>
      <c r="C130" s="4" t="s">
        <v>1764</v>
      </c>
      <c r="D130" t="s">
        <v>28</v>
      </c>
      <c r="E130" s="6">
        <v>0</v>
      </c>
      <c r="F130" s="10" t="s">
        <v>1527</v>
      </c>
    </row>
    <row r="131" spans="1:6" ht="15.75" outlineLevel="1" collapsed="1" x14ac:dyDescent="0.25">
      <c r="A131" s="12" t="s">
        <v>1987</v>
      </c>
      <c r="B131" s="12"/>
      <c r="C131" s="4" t="s">
        <v>1879</v>
      </c>
      <c r="E131" s="6">
        <f>SUBTOTAL(9,E128:E130)</f>
        <v>4251.2220192373716</v>
      </c>
      <c r="F131" s="10"/>
    </row>
    <row r="132" spans="1:6" ht="15.75" hidden="1" outlineLevel="2" x14ac:dyDescent="0.25">
      <c r="A132" s="12"/>
      <c r="B132" s="12"/>
      <c r="C132" s="4" t="s">
        <v>1772</v>
      </c>
      <c r="D132" t="s">
        <v>110</v>
      </c>
      <c r="E132" s="16">
        <v>4109.207410502856</v>
      </c>
      <c r="F132" t="s">
        <v>1286</v>
      </c>
    </row>
    <row r="133" spans="1:6" ht="15.75" outlineLevel="1" collapsed="1" x14ac:dyDescent="0.25">
      <c r="A133" s="12" t="s">
        <v>1988</v>
      </c>
      <c r="B133" s="12"/>
      <c r="C133" s="4" t="s">
        <v>1943</v>
      </c>
      <c r="E133" s="16">
        <f>SUBTOTAL(9,E132:E132)</f>
        <v>4109.207410502856</v>
      </c>
    </row>
    <row r="134" spans="1:6" ht="15.75" hidden="1" outlineLevel="2" x14ac:dyDescent="0.25">
      <c r="A134" s="12"/>
      <c r="C134" s="4" t="s">
        <v>1773</v>
      </c>
      <c r="D134" t="s">
        <v>536</v>
      </c>
      <c r="E134" s="16">
        <v>4097.3673213539487</v>
      </c>
      <c r="F134" t="s">
        <v>1286</v>
      </c>
    </row>
    <row r="135" spans="1:6" ht="15.75" outlineLevel="1" collapsed="1" x14ac:dyDescent="0.25">
      <c r="A135" s="12" t="s">
        <v>1989</v>
      </c>
      <c r="C135" s="4" t="s">
        <v>1944</v>
      </c>
      <c r="E135" s="16">
        <f>SUBTOTAL(9,E134:E134)</f>
        <v>4097.3673213539487</v>
      </c>
    </row>
    <row r="136" spans="1:6" ht="15.75" hidden="1" outlineLevel="2" x14ac:dyDescent="0.25">
      <c r="A136" s="12"/>
      <c r="C136" s="4" t="s">
        <v>222</v>
      </c>
      <c r="D136" t="s">
        <v>515</v>
      </c>
      <c r="E136" s="16">
        <v>4032.5281033245633</v>
      </c>
      <c r="F136" s="15" t="s">
        <v>520</v>
      </c>
    </row>
    <row r="137" spans="1:6" ht="15.75" outlineLevel="1" collapsed="1" x14ac:dyDescent="0.25">
      <c r="A137" s="12" t="s">
        <v>1990</v>
      </c>
      <c r="B137" s="12"/>
      <c r="C137" s="4" t="s">
        <v>1880</v>
      </c>
      <c r="E137" s="16">
        <f>SUBTOTAL(9,E136:E136)</f>
        <v>4032.5281033245633</v>
      </c>
      <c r="F137" s="15"/>
    </row>
    <row r="138" spans="1:6" ht="15.75" hidden="1" outlineLevel="2" collapsed="1" x14ac:dyDescent="0.25">
      <c r="A138" s="12"/>
      <c r="B138" s="12"/>
      <c r="C138" s="4" t="s">
        <v>1263</v>
      </c>
      <c r="D138" s="15" t="s">
        <v>519</v>
      </c>
      <c r="E138" s="16">
        <v>2297.69592601451</v>
      </c>
      <c r="F138" s="10" t="s">
        <v>520</v>
      </c>
    </row>
    <row r="139" spans="1:6" ht="15.75" hidden="1" outlineLevel="2" x14ac:dyDescent="0.25">
      <c r="A139" s="12"/>
      <c r="B139" s="12"/>
      <c r="C139" s="4" t="s">
        <v>1263</v>
      </c>
      <c r="D139" t="s">
        <v>519</v>
      </c>
      <c r="E139" s="6">
        <v>1657.9223504721929</v>
      </c>
      <c r="F139" s="10" t="s">
        <v>520</v>
      </c>
    </row>
    <row r="140" spans="1:6" ht="15.75" outlineLevel="1" collapsed="1" x14ac:dyDescent="0.25">
      <c r="A140" s="12" t="s">
        <v>1991</v>
      </c>
      <c r="B140" s="12"/>
      <c r="C140" s="4" t="s">
        <v>1840</v>
      </c>
      <c r="E140" s="6">
        <f>SUBTOTAL(9,E138:E139)</f>
        <v>3955.6182764867026</v>
      </c>
      <c r="F140" s="10"/>
    </row>
    <row r="141" spans="1:6" ht="15.75" hidden="1" outlineLevel="2" collapsed="1" x14ac:dyDescent="0.25">
      <c r="A141" s="12"/>
      <c r="B141" s="12"/>
      <c r="C141" s="4" t="s">
        <v>1774</v>
      </c>
      <c r="D141" t="s">
        <v>105</v>
      </c>
      <c r="E141" s="16">
        <v>3867.5302966987047</v>
      </c>
      <c r="F141" t="s">
        <v>1286</v>
      </c>
    </row>
    <row r="142" spans="1:6" ht="15.75" outlineLevel="1" collapsed="1" x14ac:dyDescent="0.25">
      <c r="A142" s="12" t="s">
        <v>1992</v>
      </c>
      <c r="B142" s="12"/>
      <c r="C142" s="4" t="s">
        <v>1923</v>
      </c>
      <c r="E142" s="16">
        <f>SUBTOTAL(9,E141:E141)</f>
        <v>3867.5302966987047</v>
      </c>
    </row>
    <row r="143" spans="1:6" ht="15.75" hidden="1" outlineLevel="2" x14ac:dyDescent="0.25">
      <c r="A143" s="12"/>
      <c r="B143" s="12"/>
      <c r="C143" s="14" t="s">
        <v>1765</v>
      </c>
      <c r="D143" t="s">
        <v>105</v>
      </c>
      <c r="E143" s="16">
        <v>3707.4074074074065</v>
      </c>
      <c r="F143" s="15" t="s">
        <v>1232</v>
      </c>
    </row>
    <row r="144" spans="1:6" ht="15.75" outlineLevel="1" collapsed="1" x14ac:dyDescent="0.25">
      <c r="A144" s="12" t="s">
        <v>1993</v>
      </c>
      <c r="B144" s="12"/>
      <c r="C144" s="14" t="s">
        <v>1915</v>
      </c>
      <c r="E144" s="16">
        <f>SUBTOTAL(9,E143:E143)</f>
        <v>3707.4074074074065</v>
      </c>
      <c r="F144" s="15"/>
    </row>
    <row r="145" spans="1:6" ht="15.75" hidden="1" outlineLevel="2" x14ac:dyDescent="0.25">
      <c r="A145" s="12"/>
      <c r="B145" s="12"/>
      <c r="C145" s="4" t="s">
        <v>1796</v>
      </c>
      <c r="D145" t="s">
        <v>10</v>
      </c>
      <c r="E145" s="6">
        <v>3666.6666666666665</v>
      </c>
      <c r="F145" s="10" t="s">
        <v>1473</v>
      </c>
    </row>
    <row r="146" spans="1:6" ht="15.75" outlineLevel="1" collapsed="1" x14ac:dyDescent="0.25">
      <c r="A146" s="12" t="s">
        <v>1994</v>
      </c>
      <c r="B146" s="12"/>
      <c r="C146" s="4" t="s">
        <v>1871</v>
      </c>
      <c r="E146" s="6">
        <f>SUBTOTAL(9,E145:E145)</f>
        <v>3666.6666666666665</v>
      </c>
      <c r="F146" s="10"/>
    </row>
    <row r="147" spans="1:6" ht="15.75" hidden="1" outlineLevel="2" x14ac:dyDescent="0.25">
      <c r="A147" s="12"/>
      <c r="B147" s="12"/>
      <c r="C147" s="4" t="s">
        <v>1775</v>
      </c>
      <c r="D147" t="s">
        <v>115</v>
      </c>
      <c r="E147" s="6">
        <v>3316.617913358406</v>
      </c>
      <c r="F147" s="10" t="s">
        <v>1286</v>
      </c>
    </row>
    <row r="148" spans="1:6" ht="15.75" outlineLevel="1" collapsed="1" x14ac:dyDescent="0.25">
      <c r="A148" s="12" t="s">
        <v>1995</v>
      </c>
      <c r="B148" s="12"/>
      <c r="C148" s="4" t="s">
        <v>1894</v>
      </c>
      <c r="E148" s="6">
        <f>SUBTOTAL(9,E147:E147)</f>
        <v>3316.617913358406</v>
      </c>
      <c r="F148" s="10"/>
    </row>
    <row r="149" spans="1:6" ht="15.75" hidden="1" outlineLevel="2" x14ac:dyDescent="0.25">
      <c r="A149" s="12"/>
      <c r="B149" s="12"/>
      <c r="C149" s="4" t="s">
        <v>216</v>
      </c>
      <c r="D149" t="s">
        <v>10</v>
      </c>
      <c r="E149" s="6">
        <v>1856.186518928901</v>
      </c>
      <c r="F149" s="10" t="s">
        <v>1473</v>
      </c>
    </row>
    <row r="150" spans="1:6" ht="15.75" hidden="1" outlineLevel="2" collapsed="1" x14ac:dyDescent="0.25">
      <c r="A150" s="12"/>
      <c r="B150" s="12"/>
      <c r="C150" s="4" t="s">
        <v>216</v>
      </c>
      <c r="D150" t="s">
        <v>10</v>
      </c>
      <c r="E150" s="6">
        <v>1455.6451612903227</v>
      </c>
      <c r="F150" s="15" t="s">
        <v>1477</v>
      </c>
    </row>
    <row r="151" spans="1:6" ht="15.75" outlineLevel="1" collapsed="1" x14ac:dyDescent="0.25">
      <c r="A151" s="12" t="s">
        <v>1996</v>
      </c>
      <c r="B151" s="12"/>
      <c r="C151" s="4" t="s">
        <v>1832</v>
      </c>
      <c r="E151" s="6">
        <f>SUBTOTAL(9,E149:E150)</f>
        <v>3311.8316802192239</v>
      </c>
      <c r="F151" s="15"/>
    </row>
    <row r="152" spans="1:6" ht="15.75" hidden="1" outlineLevel="2" x14ac:dyDescent="0.25">
      <c r="A152" s="12"/>
      <c r="B152" s="12"/>
      <c r="C152" s="4" t="s">
        <v>1776</v>
      </c>
      <c r="D152" t="s">
        <v>110</v>
      </c>
      <c r="E152" s="16">
        <v>3102.7998328458002</v>
      </c>
      <c r="F152" t="s">
        <v>1286</v>
      </c>
    </row>
    <row r="153" spans="1:6" ht="15.75" outlineLevel="1" collapsed="1" x14ac:dyDescent="0.25">
      <c r="A153" s="12" t="s">
        <v>1997</v>
      </c>
      <c r="B153" s="12"/>
      <c r="C153" s="4" t="s">
        <v>1946</v>
      </c>
      <c r="E153" s="16">
        <f>SUBTOTAL(9,E152:E152)</f>
        <v>3102.7998328458002</v>
      </c>
    </row>
    <row r="154" spans="1:6" ht="15.75" hidden="1" outlineLevel="2" x14ac:dyDescent="0.25">
      <c r="A154" s="12"/>
      <c r="B154" s="12"/>
      <c r="C154" s="4" t="s">
        <v>1777</v>
      </c>
      <c r="D154" t="s">
        <v>110</v>
      </c>
      <c r="E154" s="16">
        <v>3029.6698704554947</v>
      </c>
      <c r="F154" t="s">
        <v>1286</v>
      </c>
    </row>
    <row r="155" spans="1:6" ht="15.75" outlineLevel="1" collapsed="1" x14ac:dyDescent="0.25">
      <c r="A155" s="12" t="s">
        <v>1998</v>
      </c>
      <c r="B155" s="12"/>
      <c r="C155" s="4" t="s">
        <v>1950</v>
      </c>
      <c r="E155" s="16">
        <f>SUBTOTAL(9,E154:E154)</f>
        <v>3029.6698704554947</v>
      </c>
    </row>
    <row r="156" spans="1:6" ht="15.75" hidden="1" outlineLevel="2" x14ac:dyDescent="0.25">
      <c r="A156" s="12"/>
      <c r="B156" s="12"/>
      <c r="C156" s="4" t="s">
        <v>1778</v>
      </c>
      <c r="D156" t="s">
        <v>120</v>
      </c>
      <c r="E156" s="6">
        <v>2994.1496030087756</v>
      </c>
      <c r="F156" s="10" t="s">
        <v>1286</v>
      </c>
    </row>
    <row r="157" spans="1:6" ht="15.75" outlineLevel="1" collapsed="1" x14ac:dyDescent="0.25">
      <c r="A157" s="12" t="s">
        <v>1999</v>
      </c>
      <c r="B157" s="12"/>
      <c r="C157" s="4" t="s">
        <v>1900</v>
      </c>
      <c r="E157" s="6">
        <f>SUBTOTAL(9,E156:E156)</f>
        <v>2994.1496030087756</v>
      </c>
      <c r="F157" s="10"/>
    </row>
    <row r="158" spans="1:6" ht="15.75" hidden="1" outlineLevel="2" collapsed="1" x14ac:dyDescent="0.25">
      <c r="A158" s="12"/>
      <c r="B158" s="12"/>
      <c r="C158" s="4" t="s">
        <v>652</v>
      </c>
      <c r="D158" t="s">
        <v>12</v>
      </c>
      <c r="E158" s="16">
        <v>2970.1378254211331</v>
      </c>
      <c r="F158" s="10" t="s">
        <v>752</v>
      </c>
    </row>
    <row r="159" spans="1:6" ht="15.75" outlineLevel="1" collapsed="1" x14ac:dyDescent="0.25">
      <c r="A159" s="12" t="s">
        <v>2000</v>
      </c>
      <c r="B159" s="12"/>
      <c r="C159" s="4" t="s">
        <v>1876</v>
      </c>
      <c r="E159" s="16">
        <f>SUBTOTAL(9,E158:E158)</f>
        <v>2970.1378254211331</v>
      </c>
      <c r="F159" s="10"/>
    </row>
    <row r="160" spans="1:6" ht="15.75" hidden="1" outlineLevel="2" collapsed="1" x14ac:dyDescent="0.25">
      <c r="A160" s="12"/>
      <c r="B160" s="12"/>
      <c r="C160" s="4" t="s">
        <v>1810</v>
      </c>
      <c r="D160" t="s">
        <v>1334</v>
      </c>
      <c r="E160" s="6">
        <v>1763.6684303350969</v>
      </c>
      <c r="F160" s="10" t="s">
        <v>1573</v>
      </c>
    </row>
    <row r="161" spans="1:6" ht="15.75" hidden="1" outlineLevel="2" x14ac:dyDescent="0.25">
      <c r="A161" s="12"/>
      <c r="B161" s="12"/>
      <c r="C161" s="4" t="s">
        <v>1810</v>
      </c>
      <c r="D161" t="s">
        <v>533</v>
      </c>
      <c r="E161" s="6">
        <v>1078.8410642150718</v>
      </c>
      <c r="F161" s="10" t="s">
        <v>1286</v>
      </c>
    </row>
    <row r="162" spans="1:6" ht="15.75" outlineLevel="1" collapsed="1" x14ac:dyDescent="0.25">
      <c r="A162" s="12" t="s">
        <v>2001</v>
      </c>
      <c r="B162" s="12"/>
      <c r="C162" s="4" t="s">
        <v>1877</v>
      </c>
      <c r="E162" s="6">
        <f>SUBTOTAL(9,E160:E161)</f>
        <v>2842.5094945501687</v>
      </c>
      <c r="F162" s="10"/>
    </row>
    <row r="163" spans="1:6" ht="15.75" hidden="1" outlineLevel="2" x14ac:dyDescent="0.25">
      <c r="A163" s="12"/>
      <c r="B163" s="12"/>
      <c r="C163" s="4" t="s">
        <v>654</v>
      </c>
      <c r="D163" t="s">
        <v>12</v>
      </c>
      <c r="E163" s="6">
        <v>2000</v>
      </c>
      <c r="F163" s="10" t="s">
        <v>1472</v>
      </c>
    </row>
    <row r="164" spans="1:6" ht="15.75" hidden="1" outlineLevel="2" x14ac:dyDescent="0.25">
      <c r="A164" s="12"/>
      <c r="B164" s="12"/>
      <c r="C164" s="4" t="s">
        <v>654</v>
      </c>
      <c r="D164" t="s">
        <v>12</v>
      </c>
      <c r="E164" s="6">
        <v>688.92794376098425</v>
      </c>
      <c r="F164" s="10" t="s">
        <v>1513</v>
      </c>
    </row>
    <row r="165" spans="1:6" ht="15.75" outlineLevel="1" collapsed="1" x14ac:dyDescent="0.25">
      <c r="A165" s="12" t="s">
        <v>2002</v>
      </c>
      <c r="B165" s="12"/>
      <c r="C165" s="4" t="s">
        <v>1860</v>
      </c>
      <c r="E165" s="6">
        <f>SUBTOTAL(9,E163:E164)</f>
        <v>2688.9279437609844</v>
      </c>
      <c r="F165" s="10"/>
    </row>
    <row r="166" spans="1:6" ht="15.75" hidden="1" outlineLevel="2" x14ac:dyDescent="0.25">
      <c r="A166" s="12"/>
      <c r="B166" s="12"/>
      <c r="C166" s="4" t="s">
        <v>639</v>
      </c>
      <c r="D166" t="s">
        <v>104</v>
      </c>
      <c r="E166" s="6">
        <v>2642.5925925925926</v>
      </c>
      <c r="F166" s="10" t="s">
        <v>1232</v>
      </c>
    </row>
    <row r="167" spans="1:6" ht="15.75" outlineLevel="1" collapsed="1" x14ac:dyDescent="0.25">
      <c r="A167" s="12" t="s">
        <v>2003</v>
      </c>
      <c r="B167" s="12"/>
      <c r="C167" s="4" t="s">
        <v>1916</v>
      </c>
      <c r="E167" s="6">
        <f>SUBTOTAL(9,E166:E166)</f>
        <v>2642.5925925925926</v>
      </c>
      <c r="F167" s="10"/>
    </row>
    <row r="168" spans="1:6" ht="15.75" hidden="1" outlineLevel="2" x14ac:dyDescent="0.25">
      <c r="A168" s="12"/>
      <c r="B168" s="12"/>
      <c r="C168" s="14" t="s">
        <v>1768</v>
      </c>
      <c r="D168" t="s">
        <v>118</v>
      </c>
      <c r="E168" s="16">
        <v>1460.509820309235</v>
      </c>
      <c r="F168" s="15" t="s">
        <v>1286</v>
      </c>
    </row>
    <row r="169" spans="1:6" ht="15.75" hidden="1" outlineLevel="2" x14ac:dyDescent="0.25">
      <c r="A169" s="12"/>
      <c r="B169" s="12"/>
      <c r="C169" s="14" t="s">
        <v>1768</v>
      </c>
      <c r="D169" t="s">
        <v>118</v>
      </c>
      <c r="E169" s="16">
        <v>1037.037037037037</v>
      </c>
      <c r="F169" s="15" t="s">
        <v>1232</v>
      </c>
    </row>
    <row r="170" spans="1:6" ht="15.75" outlineLevel="1" collapsed="1" x14ac:dyDescent="0.25">
      <c r="A170" s="12" t="s">
        <v>2004</v>
      </c>
      <c r="B170" s="12"/>
      <c r="C170" s="14" t="s">
        <v>1887</v>
      </c>
      <c r="E170" s="16">
        <f>SUBTOTAL(9,E168:E169)</f>
        <v>2497.5468573462722</v>
      </c>
      <c r="F170" s="15"/>
    </row>
    <row r="171" spans="1:6" ht="15.75" hidden="1" outlineLevel="2" x14ac:dyDescent="0.25">
      <c r="A171" s="12"/>
      <c r="B171" s="12"/>
      <c r="C171" s="14" t="s">
        <v>1586</v>
      </c>
      <c r="D171" s="15" t="s">
        <v>1536</v>
      </c>
      <c r="E171" s="16">
        <v>2167.9617453676037</v>
      </c>
      <c r="F171" s="15" t="s">
        <v>714</v>
      </c>
    </row>
    <row r="172" spans="1:6" ht="15.75" hidden="1" outlineLevel="2" collapsed="1" x14ac:dyDescent="0.25">
      <c r="A172" s="12"/>
      <c r="B172" s="12"/>
      <c r="C172" s="14" t="s">
        <v>1586</v>
      </c>
      <c r="D172" s="15" t="s">
        <v>1536</v>
      </c>
      <c r="E172" s="16">
        <v>299.75728155339806</v>
      </c>
      <c r="F172" s="10" t="s">
        <v>1583</v>
      </c>
    </row>
    <row r="173" spans="1:6" ht="15.75" outlineLevel="1" collapsed="1" x14ac:dyDescent="0.25">
      <c r="A173" s="12" t="s">
        <v>2005</v>
      </c>
      <c r="B173" s="12"/>
      <c r="C173" s="14" t="s">
        <v>1852</v>
      </c>
      <c r="D173" s="15"/>
      <c r="E173" s="16">
        <f>SUBTOTAL(9,E171:E172)</f>
        <v>2467.7190269210018</v>
      </c>
      <c r="F173" s="10"/>
    </row>
    <row r="174" spans="1:6" ht="15.75" hidden="1" outlineLevel="2" collapsed="1" x14ac:dyDescent="0.25">
      <c r="A174" s="12"/>
      <c r="B174" s="12"/>
      <c r="C174" s="4" t="s">
        <v>1779</v>
      </c>
      <c r="D174" t="s">
        <v>109</v>
      </c>
      <c r="E174" s="6">
        <v>2207.8283883549238</v>
      </c>
      <c r="F174" s="10" t="s">
        <v>1286</v>
      </c>
    </row>
    <row r="175" spans="1:6" ht="15.75" outlineLevel="1" collapsed="1" x14ac:dyDescent="0.25">
      <c r="A175" s="12" t="s">
        <v>2006</v>
      </c>
      <c r="B175" s="12"/>
      <c r="C175" s="4" t="s">
        <v>1898</v>
      </c>
      <c r="E175" s="6">
        <f>SUBTOTAL(9,E174:E174)</f>
        <v>2207.8283883549238</v>
      </c>
      <c r="F175" s="10"/>
    </row>
    <row r="176" spans="1:6" ht="15.75" hidden="1" outlineLevel="2" collapsed="1" x14ac:dyDescent="0.25">
      <c r="A176" s="12"/>
      <c r="B176" s="12"/>
      <c r="C176" s="14" t="s">
        <v>1797</v>
      </c>
      <c r="D176" s="15" t="s">
        <v>10</v>
      </c>
      <c r="E176" s="16">
        <v>2173.5918744228993</v>
      </c>
      <c r="F176" s="15" t="s">
        <v>1473</v>
      </c>
    </row>
    <row r="177" spans="1:6" ht="15.75" outlineLevel="1" collapsed="1" x14ac:dyDescent="0.25">
      <c r="A177" s="12" t="s">
        <v>2007</v>
      </c>
      <c r="B177" s="12"/>
      <c r="C177" s="14" t="s">
        <v>1851</v>
      </c>
      <c r="D177" s="15"/>
      <c r="E177" s="16">
        <f>SUBTOTAL(9,E176:E176)</f>
        <v>2173.5918744228993</v>
      </c>
      <c r="F177" s="15"/>
    </row>
    <row r="178" spans="1:6" ht="15.75" hidden="1" outlineLevel="2" collapsed="1" x14ac:dyDescent="0.25">
      <c r="A178" s="12"/>
      <c r="B178" s="12"/>
      <c r="C178" s="4" t="s">
        <v>1827</v>
      </c>
      <c r="D178" t="s">
        <v>113</v>
      </c>
      <c r="E178" s="16">
        <v>2171.6116450759155</v>
      </c>
      <c r="F178" t="s">
        <v>1286</v>
      </c>
    </row>
    <row r="179" spans="1:6" ht="15.75" outlineLevel="1" collapsed="1" x14ac:dyDescent="0.25">
      <c r="A179" s="12" t="s">
        <v>2008</v>
      </c>
      <c r="B179" s="12"/>
      <c r="C179" s="4" t="s">
        <v>1938</v>
      </c>
      <c r="E179" s="16">
        <f>SUBTOTAL(9,E178:E178)</f>
        <v>2171.6116450759155</v>
      </c>
    </row>
    <row r="180" spans="1:6" ht="15.75" hidden="1" outlineLevel="2" collapsed="1" x14ac:dyDescent="0.25">
      <c r="A180" s="12"/>
      <c r="B180" s="12"/>
      <c r="C180" s="14" t="s">
        <v>1789</v>
      </c>
      <c r="D180" s="15" t="s">
        <v>515</v>
      </c>
      <c r="E180" s="16">
        <v>2050.5461213425815</v>
      </c>
      <c r="F180" s="15" t="s">
        <v>520</v>
      </c>
    </row>
    <row r="181" spans="1:6" ht="15.75" outlineLevel="1" collapsed="1" x14ac:dyDescent="0.25">
      <c r="A181" s="12" t="s">
        <v>2009</v>
      </c>
      <c r="B181" s="12"/>
      <c r="C181" s="14" t="s">
        <v>1845</v>
      </c>
      <c r="D181" s="15"/>
      <c r="E181" s="16">
        <f>SUBTOTAL(9,E180:E180)</f>
        <v>2050.5461213425815</v>
      </c>
      <c r="F181" s="15"/>
    </row>
    <row r="182" spans="1:6" ht="15.75" hidden="1" outlineLevel="2" x14ac:dyDescent="0.25">
      <c r="A182" s="12"/>
      <c r="B182" s="12"/>
      <c r="C182" s="4" t="s">
        <v>1811</v>
      </c>
      <c r="D182" t="s">
        <v>1550</v>
      </c>
      <c r="E182" s="16">
        <v>1160.493827160494</v>
      </c>
      <c r="F182" t="s">
        <v>1573</v>
      </c>
    </row>
    <row r="183" spans="1:6" ht="15.75" hidden="1" outlineLevel="2" collapsed="1" x14ac:dyDescent="0.25">
      <c r="A183" s="12"/>
      <c r="B183" s="12"/>
      <c r="C183" s="4" t="s">
        <v>1811</v>
      </c>
      <c r="D183" t="s">
        <v>47</v>
      </c>
      <c r="E183" s="16">
        <v>870.69284920340874</v>
      </c>
      <c r="F183" t="s">
        <v>1542</v>
      </c>
    </row>
    <row r="184" spans="1:6" ht="15.75" outlineLevel="1" collapsed="1" x14ac:dyDescent="0.25">
      <c r="A184" s="12" t="s">
        <v>2010</v>
      </c>
      <c r="B184" s="12"/>
      <c r="C184" s="4" t="s">
        <v>1947</v>
      </c>
      <c r="E184" s="16">
        <f>SUBTOTAL(9,E182:E183)</f>
        <v>2031.1866763639027</v>
      </c>
    </row>
    <row r="185" spans="1:6" ht="15.75" hidden="1" outlineLevel="2" collapsed="1" x14ac:dyDescent="0.25">
      <c r="A185" s="12"/>
      <c r="B185" s="12"/>
      <c r="C185" s="4" t="s">
        <v>1785</v>
      </c>
      <c r="D185" t="s">
        <v>453</v>
      </c>
      <c r="E185" s="6">
        <v>2000</v>
      </c>
      <c r="F185" s="10" t="s">
        <v>544</v>
      </c>
    </row>
    <row r="186" spans="1:6" ht="15.75" outlineLevel="1" collapsed="1" x14ac:dyDescent="0.25">
      <c r="A186" s="12" t="s">
        <v>2011</v>
      </c>
      <c r="B186" s="12"/>
      <c r="C186" s="4" t="s">
        <v>1841</v>
      </c>
      <c r="E186" s="6">
        <f>SUBTOTAL(9,E185:E185)</f>
        <v>2000</v>
      </c>
      <c r="F186" s="10"/>
    </row>
    <row r="187" spans="1:6" ht="15.75" hidden="1" outlineLevel="2" collapsed="1" x14ac:dyDescent="0.25">
      <c r="A187" s="12"/>
      <c r="B187" s="12"/>
      <c r="C187" s="14" t="s">
        <v>1800</v>
      </c>
      <c r="D187" s="15" t="s">
        <v>10</v>
      </c>
      <c r="E187" s="6">
        <v>2000</v>
      </c>
      <c r="F187" s="10" t="s">
        <v>1477</v>
      </c>
    </row>
    <row r="188" spans="1:6" ht="15.75" outlineLevel="1" collapsed="1" x14ac:dyDescent="0.25">
      <c r="A188" s="12" t="s">
        <v>2012</v>
      </c>
      <c r="B188" s="12"/>
      <c r="C188" s="14" t="s">
        <v>1872</v>
      </c>
      <c r="D188" s="15"/>
      <c r="E188" s="6">
        <f>SUBTOTAL(9,E187:E187)</f>
        <v>2000</v>
      </c>
      <c r="F188" s="10"/>
    </row>
    <row r="189" spans="1:6" ht="15.75" hidden="1" outlineLevel="2" collapsed="1" x14ac:dyDescent="0.25">
      <c r="A189" s="12"/>
      <c r="B189" s="12"/>
      <c r="C189" s="4" t="s">
        <v>1809</v>
      </c>
      <c r="D189" t="s">
        <v>1132</v>
      </c>
      <c r="E189" s="16">
        <v>2000</v>
      </c>
      <c r="F189" t="s">
        <v>1542</v>
      </c>
    </row>
    <row r="190" spans="1:6" ht="15.75" outlineLevel="1" collapsed="1" x14ac:dyDescent="0.25">
      <c r="A190" s="12" t="s">
        <v>2013</v>
      </c>
      <c r="C190" s="4" t="s">
        <v>1927</v>
      </c>
      <c r="E190" s="16">
        <f>SUBTOTAL(9,E189:E189)</f>
        <v>2000</v>
      </c>
    </row>
    <row r="191" spans="1:6" hidden="1" outlineLevel="2" collapsed="1" x14ac:dyDescent="0.2">
      <c r="C191" s="4" t="s">
        <v>219</v>
      </c>
      <c r="D191" t="s">
        <v>115</v>
      </c>
      <c r="E191" s="6">
        <v>1574.8286604361372</v>
      </c>
      <c r="F191" s="10" t="s">
        <v>544</v>
      </c>
    </row>
    <row r="192" spans="1:6" ht="15.75" hidden="1" outlineLevel="2" x14ac:dyDescent="0.25">
      <c r="A192" s="12"/>
      <c r="B192" s="12"/>
      <c r="C192" s="4" t="s">
        <v>219</v>
      </c>
      <c r="D192" t="s">
        <v>11</v>
      </c>
      <c r="E192" s="6">
        <v>415.04854368932041</v>
      </c>
      <c r="F192" s="10" t="s">
        <v>1583</v>
      </c>
    </row>
    <row r="193" spans="1:6" ht="15.75" outlineLevel="1" collapsed="1" x14ac:dyDescent="0.25">
      <c r="A193" s="12" t="s">
        <v>2014</v>
      </c>
      <c r="B193" s="12"/>
      <c r="C193" s="4" t="s">
        <v>1864</v>
      </c>
      <c r="E193" s="6">
        <f>SUBTOTAL(9,E191:E192)</f>
        <v>1989.8772041254576</v>
      </c>
      <c r="F193" s="10"/>
    </row>
    <row r="194" spans="1:6" ht="15.75" hidden="1" outlineLevel="2" collapsed="1" x14ac:dyDescent="0.25">
      <c r="A194" s="12"/>
      <c r="B194" s="12"/>
      <c r="C194" s="4" t="s">
        <v>1824</v>
      </c>
      <c r="D194" t="s">
        <v>533</v>
      </c>
      <c r="E194" s="6">
        <v>1556.1370716510903</v>
      </c>
      <c r="F194" s="10" t="s">
        <v>544</v>
      </c>
    </row>
    <row r="195" spans="1:6" ht="15.75" hidden="1" outlineLevel="2" x14ac:dyDescent="0.25">
      <c r="A195" s="12"/>
      <c r="B195" s="12"/>
      <c r="C195" s="4" t="s">
        <v>1824</v>
      </c>
      <c r="D195" t="s">
        <v>1334</v>
      </c>
      <c r="E195" s="6">
        <v>282.76699029126212</v>
      </c>
      <c r="F195" s="10" t="s">
        <v>1583</v>
      </c>
    </row>
    <row r="196" spans="1:6" ht="15.75" outlineLevel="1" collapsed="1" x14ac:dyDescent="0.25">
      <c r="A196" s="12" t="s">
        <v>2015</v>
      </c>
      <c r="B196" s="12"/>
      <c r="C196" s="4" t="s">
        <v>1881</v>
      </c>
      <c r="E196" s="6">
        <f>SUBTOTAL(9,E194:E195)</f>
        <v>1838.9040619423524</v>
      </c>
      <c r="F196" s="10"/>
    </row>
    <row r="197" spans="1:6" ht="15.75" hidden="1" outlineLevel="2" x14ac:dyDescent="0.25">
      <c r="A197" s="12"/>
      <c r="B197" s="12"/>
      <c r="C197" s="4" t="s">
        <v>217</v>
      </c>
      <c r="D197" t="s">
        <v>10</v>
      </c>
      <c r="E197" s="16">
        <v>1823.1763619575252</v>
      </c>
      <c r="F197" s="10" t="s">
        <v>1473</v>
      </c>
    </row>
    <row r="198" spans="1:6" ht="15.75" outlineLevel="1" collapsed="1" x14ac:dyDescent="0.25">
      <c r="A198" s="12" t="s">
        <v>2016</v>
      </c>
      <c r="B198" s="12"/>
      <c r="C198" s="4" t="s">
        <v>1874</v>
      </c>
      <c r="E198" s="16">
        <f>SUBTOTAL(9,E197:E197)</f>
        <v>1823.1763619575252</v>
      </c>
      <c r="F198" s="10"/>
    </row>
    <row r="199" spans="1:6" ht="15.75" hidden="1" outlineLevel="2" x14ac:dyDescent="0.25">
      <c r="A199" s="12"/>
      <c r="B199" s="12"/>
      <c r="C199" s="4" t="s">
        <v>1780</v>
      </c>
      <c r="D199" t="s">
        <v>118</v>
      </c>
      <c r="E199" s="6">
        <v>1805.9618331243903</v>
      </c>
      <c r="F199" s="10" t="s">
        <v>1286</v>
      </c>
    </row>
    <row r="200" spans="1:6" ht="15.75" outlineLevel="1" collapsed="1" x14ac:dyDescent="0.25">
      <c r="A200" s="12" t="s">
        <v>2017</v>
      </c>
      <c r="B200" s="12"/>
      <c r="C200" s="4" t="s">
        <v>1888</v>
      </c>
      <c r="E200" s="6">
        <f>SUBTOTAL(9,E199:E199)</f>
        <v>1805.9618331243903</v>
      </c>
      <c r="F200" s="10"/>
    </row>
    <row r="201" spans="1:6" ht="15.75" hidden="1" outlineLevel="2" x14ac:dyDescent="0.25">
      <c r="A201" s="12"/>
      <c r="B201" s="12"/>
      <c r="C201" s="4" t="s">
        <v>140</v>
      </c>
      <c r="D201" t="s">
        <v>1334</v>
      </c>
      <c r="E201" s="16">
        <v>1791.8871252204588</v>
      </c>
      <c r="F201" t="s">
        <v>1573</v>
      </c>
    </row>
    <row r="202" spans="1:6" ht="15.75" outlineLevel="1" collapsed="1" x14ac:dyDescent="0.25">
      <c r="A202" s="12" t="s">
        <v>2018</v>
      </c>
      <c r="B202" s="12"/>
      <c r="C202" s="4" t="s">
        <v>1925</v>
      </c>
      <c r="E202" s="16">
        <f>SUBTOTAL(9,E201:E201)</f>
        <v>1791.8871252204588</v>
      </c>
    </row>
    <row r="203" spans="1:6" ht="15.75" hidden="1" outlineLevel="2" x14ac:dyDescent="0.25">
      <c r="A203" s="12"/>
      <c r="B203" s="12"/>
      <c r="C203" s="4" t="s">
        <v>1799</v>
      </c>
      <c r="D203" t="s">
        <v>134</v>
      </c>
      <c r="E203" s="16">
        <v>1518.8172043010752</v>
      </c>
      <c r="F203" t="s">
        <v>1477</v>
      </c>
    </row>
    <row r="204" spans="1:6" ht="15.75" hidden="1" outlineLevel="2" x14ac:dyDescent="0.25">
      <c r="A204" s="12"/>
      <c r="B204" s="12"/>
      <c r="C204" s="4" t="s">
        <v>1799</v>
      </c>
      <c r="D204" t="s">
        <v>134</v>
      </c>
      <c r="E204" s="16">
        <v>239.95844875346259</v>
      </c>
      <c r="F204" t="s">
        <v>1473</v>
      </c>
    </row>
    <row r="205" spans="1:6" ht="15.75" outlineLevel="1" collapsed="1" x14ac:dyDescent="0.25">
      <c r="A205" s="12" t="s">
        <v>2019</v>
      </c>
      <c r="B205" s="12"/>
      <c r="C205" s="4" t="s">
        <v>1948</v>
      </c>
      <c r="E205" s="16">
        <f>SUBTOTAL(9,E203:E204)</f>
        <v>1758.7756530545378</v>
      </c>
    </row>
    <row r="206" spans="1:6" ht="15.75" hidden="1" outlineLevel="2" x14ac:dyDescent="0.25">
      <c r="A206" s="12"/>
      <c r="B206" s="12"/>
      <c r="C206" s="4" t="s">
        <v>218</v>
      </c>
      <c r="D206" t="s">
        <v>522</v>
      </c>
      <c r="E206" s="16">
        <v>1670.8217913204064</v>
      </c>
      <c r="F206" s="10" t="s">
        <v>1473</v>
      </c>
    </row>
    <row r="207" spans="1:6" ht="15.75" outlineLevel="1" collapsed="1" x14ac:dyDescent="0.25">
      <c r="A207" s="12" t="s">
        <v>2020</v>
      </c>
      <c r="B207" s="12"/>
      <c r="C207" s="4" t="s">
        <v>1896</v>
      </c>
      <c r="E207" s="16">
        <f>SUBTOTAL(9,E206:E206)</f>
        <v>1670.8217913204064</v>
      </c>
      <c r="F207" s="10"/>
    </row>
    <row r="208" spans="1:6" ht="15.75" hidden="1" outlineLevel="2" x14ac:dyDescent="0.25">
      <c r="A208" s="12"/>
      <c r="B208" s="12"/>
      <c r="C208" s="4" t="s">
        <v>1807</v>
      </c>
      <c r="D208" t="s">
        <v>1828</v>
      </c>
      <c r="E208" s="16">
        <v>1432.1503131524009</v>
      </c>
      <c r="F208" t="s">
        <v>1527</v>
      </c>
    </row>
    <row r="209" spans="1:6" ht="15.75" outlineLevel="1" collapsed="1" x14ac:dyDescent="0.25">
      <c r="A209" s="12" t="s">
        <v>2021</v>
      </c>
      <c r="B209" s="12"/>
      <c r="C209" s="4" t="s">
        <v>1939</v>
      </c>
      <c r="E209" s="16">
        <f>SUBTOTAL(9,E208:E208)</f>
        <v>1432.1503131524009</v>
      </c>
    </row>
    <row r="210" spans="1:6" ht="15.75" hidden="1" outlineLevel="2" x14ac:dyDescent="0.25">
      <c r="A210" s="12"/>
      <c r="B210" s="12"/>
      <c r="C210" s="4" t="s">
        <v>1826</v>
      </c>
      <c r="D210" t="s">
        <v>1829</v>
      </c>
      <c r="E210" s="6">
        <v>1392.4843423799584</v>
      </c>
      <c r="F210" s="10" t="s">
        <v>1527</v>
      </c>
    </row>
    <row r="211" spans="1:6" ht="15.75" outlineLevel="1" collapsed="1" x14ac:dyDescent="0.25">
      <c r="A211" s="12" t="s">
        <v>2022</v>
      </c>
      <c r="B211" s="12"/>
      <c r="C211" s="4" t="s">
        <v>1861</v>
      </c>
      <c r="E211" s="6">
        <f>SUBTOTAL(9,E210:E210)</f>
        <v>1392.4843423799584</v>
      </c>
      <c r="F211" s="10"/>
    </row>
    <row r="212" spans="1:6" hidden="1" outlineLevel="2" x14ac:dyDescent="0.2">
      <c r="B212" s="17"/>
      <c r="C212" s="4" t="s">
        <v>1781</v>
      </c>
      <c r="D212" t="s">
        <v>110</v>
      </c>
      <c r="E212" s="6">
        <v>1358.8243487950967</v>
      </c>
      <c r="F212" s="10" t="s">
        <v>1286</v>
      </c>
    </row>
    <row r="213" spans="1:6" ht="15.75" outlineLevel="1" collapsed="1" x14ac:dyDescent="0.25">
      <c r="A213" s="12" t="s">
        <v>2023</v>
      </c>
      <c r="C213" s="4" t="s">
        <v>1899</v>
      </c>
      <c r="E213" s="6">
        <f>SUBTOTAL(9,E212:E212)</f>
        <v>1358.8243487950967</v>
      </c>
      <c r="F213" s="10"/>
    </row>
    <row r="214" spans="1:6" ht="15.75" hidden="1" outlineLevel="2" collapsed="1" x14ac:dyDescent="0.25">
      <c r="A214" s="12"/>
      <c r="C214" s="4" t="s">
        <v>139</v>
      </c>
      <c r="D214" t="s">
        <v>10</v>
      </c>
      <c r="E214" s="6">
        <v>1231.4372557533652</v>
      </c>
      <c r="F214" s="10" t="s">
        <v>1472</v>
      </c>
    </row>
    <row r="215" spans="1:6" ht="15.75" outlineLevel="1" collapsed="1" x14ac:dyDescent="0.25">
      <c r="A215" s="12" t="s">
        <v>2024</v>
      </c>
      <c r="C215" s="4" t="s">
        <v>1865</v>
      </c>
      <c r="E215" s="6">
        <f>SUBTOTAL(9,E214:E214)</f>
        <v>1231.4372557533652</v>
      </c>
      <c r="F215" s="10"/>
    </row>
    <row r="216" spans="1:6" ht="15.75" hidden="1" outlineLevel="2" x14ac:dyDescent="0.25">
      <c r="A216" s="12"/>
      <c r="C216" s="4" t="s">
        <v>653</v>
      </c>
      <c r="D216" t="s">
        <v>118</v>
      </c>
      <c r="E216" s="6">
        <v>1121.4953271028037</v>
      </c>
      <c r="F216" s="10" t="s">
        <v>544</v>
      </c>
    </row>
    <row r="217" spans="1:6" ht="15.75" outlineLevel="1" collapsed="1" x14ac:dyDescent="0.25">
      <c r="A217" s="12" t="s">
        <v>2025</v>
      </c>
      <c r="C217" s="4" t="s">
        <v>1910</v>
      </c>
      <c r="E217" s="6">
        <f>SUBTOTAL(9,E216:E216)</f>
        <v>1121.4953271028037</v>
      </c>
      <c r="F217" s="10"/>
    </row>
    <row r="218" spans="1:6" ht="15.75" hidden="1" outlineLevel="2" x14ac:dyDescent="0.25">
      <c r="A218" s="12"/>
      <c r="C218" s="4" t="s">
        <v>1815</v>
      </c>
      <c r="D218" s="15" t="s">
        <v>1334</v>
      </c>
      <c r="E218" s="6">
        <v>1100.5291005291006</v>
      </c>
      <c r="F218" s="10" t="s">
        <v>1573</v>
      </c>
    </row>
    <row r="219" spans="1:6" ht="15.75" outlineLevel="1" collapsed="1" x14ac:dyDescent="0.25">
      <c r="A219" s="12" t="s">
        <v>2026</v>
      </c>
      <c r="C219" s="4" t="s">
        <v>1843</v>
      </c>
      <c r="D219" s="15"/>
      <c r="E219" s="6">
        <f>SUBTOTAL(9,E218:E218)</f>
        <v>1100.5291005291006</v>
      </c>
      <c r="F219" s="10"/>
    </row>
    <row r="220" spans="1:6" ht="15.75" hidden="1" outlineLevel="2" collapsed="1" x14ac:dyDescent="0.25">
      <c r="A220" s="12"/>
      <c r="C220" s="4" t="s">
        <v>1782</v>
      </c>
      <c r="D220" t="s">
        <v>120</v>
      </c>
      <c r="E220" s="6">
        <v>1040.5348934391977</v>
      </c>
      <c r="F220" s="10" t="s">
        <v>1286</v>
      </c>
    </row>
    <row r="221" spans="1:6" ht="15.75" outlineLevel="1" collapsed="1" x14ac:dyDescent="0.25">
      <c r="A221" s="12" t="s">
        <v>2027</v>
      </c>
      <c r="C221" s="4" t="s">
        <v>1901</v>
      </c>
      <c r="E221" s="6">
        <f>SUBTOTAL(9,E220:E220)</f>
        <v>1040.5348934391977</v>
      </c>
      <c r="F221" s="10"/>
    </row>
    <row r="222" spans="1:6" ht="15.75" hidden="1" outlineLevel="2" x14ac:dyDescent="0.25">
      <c r="A222" s="12"/>
      <c r="C222" s="4" t="s">
        <v>1783</v>
      </c>
      <c r="D222" t="s">
        <v>106</v>
      </c>
      <c r="E222" s="6">
        <v>1032.1771834517342</v>
      </c>
      <c r="F222" s="10" t="s">
        <v>1286</v>
      </c>
    </row>
    <row r="223" spans="1:6" ht="15.75" outlineLevel="1" collapsed="1" x14ac:dyDescent="0.25">
      <c r="A223" s="12" t="s">
        <v>2028</v>
      </c>
      <c r="C223" s="4" t="s">
        <v>1906</v>
      </c>
      <c r="E223" s="6">
        <f>SUBTOTAL(9,E222:E222)</f>
        <v>1032.1771834517342</v>
      </c>
      <c r="F223" s="10"/>
    </row>
    <row r="224" spans="1:6" ht="15.75" hidden="1" outlineLevel="2" x14ac:dyDescent="0.25">
      <c r="A224" s="12"/>
      <c r="C224" s="14" t="s">
        <v>214</v>
      </c>
      <c r="D224" s="15" t="s">
        <v>10</v>
      </c>
      <c r="E224" s="16">
        <v>1018.2363804247461</v>
      </c>
      <c r="F224" s="15" t="s">
        <v>1473</v>
      </c>
    </row>
    <row r="225" spans="1:6" ht="15.75" outlineLevel="1" collapsed="1" x14ac:dyDescent="0.25">
      <c r="A225" s="12" t="s">
        <v>2029</v>
      </c>
      <c r="C225" s="14" t="s">
        <v>1844</v>
      </c>
      <c r="D225" s="15"/>
      <c r="E225" s="16">
        <f>SUBTOTAL(9,E224:E224)</f>
        <v>1018.2363804247461</v>
      </c>
      <c r="F225" s="15"/>
    </row>
    <row r="226" spans="1:6" ht="15.75" hidden="1" outlineLevel="2" x14ac:dyDescent="0.25">
      <c r="A226" s="12"/>
      <c r="C226" s="4" t="s">
        <v>1808</v>
      </c>
      <c r="D226" t="s">
        <v>28</v>
      </c>
      <c r="E226" s="16">
        <v>1010.438413361169</v>
      </c>
      <c r="F226" t="s">
        <v>1527</v>
      </c>
    </row>
    <row r="227" spans="1:6" ht="15.75" outlineLevel="1" collapsed="1" x14ac:dyDescent="0.25">
      <c r="A227" s="12" t="s">
        <v>2030</v>
      </c>
      <c r="C227" s="4" t="s">
        <v>1930</v>
      </c>
      <c r="E227" s="16">
        <f>SUBTOTAL(9,E226:E226)</f>
        <v>1010.438413361169</v>
      </c>
    </row>
    <row r="228" spans="1:6" ht="15.75" hidden="1" outlineLevel="2" x14ac:dyDescent="0.25">
      <c r="A228" s="12"/>
      <c r="C228" s="4" t="s">
        <v>660</v>
      </c>
      <c r="D228" t="s">
        <v>12</v>
      </c>
      <c r="E228" s="6">
        <v>1000</v>
      </c>
      <c r="F228" s="10" t="s">
        <v>1513</v>
      </c>
    </row>
    <row r="229" spans="1:6" ht="15.75" outlineLevel="1" collapsed="1" x14ac:dyDescent="0.25">
      <c r="A229" s="12" t="s">
        <v>2031</v>
      </c>
      <c r="C229" s="4" t="s">
        <v>1878</v>
      </c>
      <c r="E229" s="6">
        <f>SUBTOTAL(9,E228:E228)</f>
        <v>1000</v>
      </c>
      <c r="F229" s="10"/>
    </row>
    <row r="230" spans="1:6" ht="15.75" hidden="1" outlineLevel="2" x14ac:dyDescent="0.25">
      <c r="A230" s="12"/>
      <c r="C230" s="4" t="s">
        <v>642</v>
      </c>
      <c r="D230" t="s">
        <v>120</v>
      </c>
      <c r="E230" s="16">
        <v>972.22222222222217</v>
      </c>
      <c r="F230" t="s">
        <v>1232</v>
      </c>
    </row>
    <row r="231" spans="1:6" ht="15.75" outlineLevel="1" collapsed="1" x14ac:dyDescent="0.25">
      <c r="A231" s="12" t="s">
        <v>2032</v>
      </c>
      <c r="C231" s="4" t="s">
        <v>1942</v>
      </c>
      <c r="E231" s="16">
        <f>SUBTOTAL(9,E230:E230)</f>
        <v>972.22222222222217</v>
      </c>
    </row>
    <row r="232" spans="1:6" ht="15.75" hidden="1" outlineLevel="2" collapsed="1" x14ac:dyDescent="0.25">
      <c r="A232" s="12"/>
      <c r="C232" s="4" t="s">
        <v>635</v>
      </c>
      <c r="D232" t="s">
        <v>12</v>
      </c>
      <c r="E232" s="6">
        <v>938.73281530185284</v>
      </c>
      <c r="F232" s="10" t="s">
        <v>714</v>
      </c>
    </row>
    <row r="233" spans="1:6" ht="15.75" outlineLevel="1" collapsed="1" x14ac:dyDescent="0.25">
      <c r="A233" s="12" t="s">
        <v>2033</v>
      </c>
      <c r="C233" s="4" t="s">
        <v>1863</v>
      </c>
      <c r="E233" s="6">
        <f>SUBTOTAL(9,E232:E232)</f>
        <v>938.73281530185284</v>
      </c>
      <c r="F233" s="10"/>
    </row>
    <row r="234" spans="1:6" ht="15.75" hidden="1" outlineLevel="2" collapsed="1" x14ac:dyDescent="0.25">
      <c r="A234" s="12"/>
      <c r="C234" s="4" t="s">
        <v>1816</v>
      </c>
      <c r="D234" t="s">
        <v>28</v>
      </c>
      <c r="E234" s="6">
        <v>814.81481481481478</v>
      </c>
      <c r="F234" s="10" t="s">
        <v>1573</v>
      </c>
    </row>
    <row r="235" spans="1:6" ht="15.75" hidden="1" outlineLevel="2" x14ac:dyDescent="0.25">
      <c r="A235" s="12"/>
      <c r="C235" s="4" t="s">
        <v>1816</v>
      </c>
      <c r="D235" t="s">
        <v>28</v>
      </c>
      <c r="E235" s="16">
        <v>100.3861003861004</v>
      </c>
      <c r="F235" s="10" t="s">
        <v>1585</v>
      </c>
    </row>
    <row r="236" spans="1:6" ht="15.75" outlineLevel="1" collapsed="1" x14ac:dyDescent="0.25">
      <c r="A236" s="12" t="s">
        <v>2034</v>
      </c>
      <c r="C236" s="4" t="s">
        <v>1913</v>
      </c>
      <c r="E236" s="16">
        <f>SUBTOTAL(9,E234:E235)</f>
        <v>915.20091520091523</v>
      </c>
      <c r="F236" s="10"/>
    </row>
    <row r="237" spans="1:6" ht="15.75" hidden="1" outlineLevel="2" collapsed="1" x14ac:dyDescent="0.25">
      <c r="A237" s="12"/>
      <c r="C237" s="4" t="s">
        <v>659</v>
      </c>
      <c r="D237" t="s">
        <v>1550</v>
      </c>
      <c r="E237" s="6">
        <v>908.61159929701228</v>
      </c>
      <c r="F237" s="10" t="s">
        <v>1513</v>
      </c>
    </row>
    <row r="238" spans="1:6" ht="15.75" outlineLevel="1" collapsed="1" x14ac:dyDescent="0.25">
      <c r="A238" s="12" t="s">
        <v>2035</v>
      </c>
      <c r="C238" s="4" t="s">
        <v>1867</v>
      </c>
      <c r="E238" s="6">
        <f>SUBTOTAL(9,E237:E237)</f>
        <v>908.61159929701228</v>
      </c>
      <c r="F238" s="10"/>
    </row>
    <row r="239" spans="1:6" ht="15.75" hidden="1" outlineLevel="2" collapsed="1" x14ac:dyDescent="0.25">
      <c r="A239" s="12"/>
      <c r="C239" s="4" t="s">
        <v>1801</v>
      </c>
      <c r="D239" t="s">
        <v>181</v>
      </c>
      <c r="E239" s="6">
        <v>896.30931458699479</v>
      </c>
      <c r="F239" s="10" t="s">
        <v>1513</v>
      </c>
    </row>
    <row r="240" spans="1:6" ht="15.75" outlineLevel="1" collapsed="1" x14ac:dyDescent="0.25">
      <c r="A240" s="12" t="s">
        <v>2036</v>
      </c>
      <c r="C240" s="4" t="s">
        <v>1862</v>
      </c>
      <c r="E240" s="6">
        <f>SUBTOTAL(9,E239:E239)</f>
        <v>896.30931458699479</v>
      </c>
      <c r="F240" s="10"/>
    </row>
    <row r="241" spans="1:6" ht="15.75" hidden="1" outlineLevel="2" x14ac:dyDescent="0.25">
      <c r="A241" s="12"/>
      <c r="C241" s="4" t="s">
        <v>1802</v>
      </c>
      <c r="D241" t="s">
        <v>12</v>
      </c>
      <c r="E241" s="6">
        <v>857.64499121265385</v>
      </c>
      <c r="F241" s="10" t="s">
        <v>1513</v>
      </c>
    </row>
    <row r="242" spans="1:6" ht="15.75" outlineLevel="1" collapsed="1" x14ac:dyDescent="0.25">
      <c r="A242" s="12" t="s">
        <v>2037</v>
      </c>
      <c r="C242" s="4" t="s">
        <v>1912</v>
      </c>
      <c r="E242" s="6">
        <f>SUBTOTAL(9,E241:E241)</f>
        <v>857.64499121265385</v>
      </c>
      <c r="F242" s="10"/>
    </row>
    <row r="243" spans="1:6" ht="15.75" hidden="1" outlineLevel="2" x14ac:dyDescent="0.25">
      <c r="A243" s="12"/>
      <c r="C243" s="4" t="s">
        <v>1803</v>
      </c>
      <c r="D243" t="s">
        <v>181</v>
      </c>
      <c r="E243" s="6">
        <v>845.34270650263625</v>
      </c>
      <c r="F243" s="10" t="s">
        <v>1513</v>
      </c>
    </row>
    <row r="244" spans="1:6" ht="15.75" outlineLevel="1" collapsed="1" x14ac:dyDescent="0.25">
      <c r="A244" s="12" t="s">
        <v>2038</v>
      </c>
      <c r="C244" s="4" t="s">
        <v>1866</v>
      </c>
      <c r="E244" s="6">
        <f>SUBTOTAL(9,E243:E243)</f>
        <v>845.34270650263625</v>
      </c>
      <c r="F244" s="10"/>
    </row>
    <row r="245" spans="1:6" ht="15.75" hidden="1" outlineLevel="2" collapsed="1" x14ac:dyDescent="0.25">
      <c r="A245" s="12"/>
      <c r="C245" s="4" t="s">
        <v>1812</v>
      </c>
      <c r="D245" t="s">
        <v>1132</v>
      </c>
      <c r="E245" s="16">
        <v>829.93701370878125</v>
      </c>
      <c r="F245" t="s">
        <v>1542</v>
      </c>
    </row>
    <row r="246" spans="1:6" ht="15.75" outlineLevel="1" collapsed="1" x14ac:dyDescent="0.25">
      <c r="A246" s="12" t="s">
        <v>2039</v>
      </c>
      <c r="C246" s="4" t="s">
        <v>1935</v>
      </c>
      <c r="E246" s="16">
        <f>SUBTOTAL(9,E245:E245)</f>
        <v>829.93701370878125</v>
      </c>
    </row>
    <row r="247" spans="1:6" ht="15.75" hidden="1" outlineLevel="2" collapsed="1" x14ac:dyDescent="0.25">
      <c r="A247" s="12"/>
      <c r="C247" s="4" t="s">
        <v>661</v>
      </c>
      <c r="D247" t="s">
        <v>134</v>
      </c>
      <c r="E247" s="16">
        <v>676.62565905096665</v>
      </c>
      <c r="F247" t="s">
        <v>1513</v>
      </c>
    </row>
    <row r="248" spans="1:6" ht="15.75" outlineLevel="1" collapsed="1" x14ac:dyDescent="0.25">
      <c r="A248" s="12" t="s">
        <v>2040</v>
      </c>
      <c r="C248" s="4" t="s">
        <v>1941</v>
      </c>
      <c r="E248" s="16">
        <f>SUBTOTAL(9,E247:E247)</f>
        <v>676.62565905096665</v>
      </c>
    </row>
    <row r="249" spans="1:6" ht="15.75" hidden="1" outlineLevel="2" collapsed="1" x14ac:dyDescent="0.25">
      <c r="A249" s="12"/>
      <c r="C249" s="4" t="s">
        <v>1806</v>
      </c>
      <c r="D249" t="s">
        <v>522</v>
      </c>
      <c r="E249" s="6">
        <v>604.56942003514939</v>
      </c>
      <c r="F249" s="10" t="s">
        <v>1513</v>
      </c>
    </row>
    <row r="250" spans="1:6" ht="15.75" outlineLevel="1" collapsed="1" x14ac:dyDescent="0.25">
      <c r="A250" s="12" t="s">
        <v>2041</v>
      </c>
      <c r="C250" s="4" t="s">
        <v>1893</v>
      </c>
      <c r="E250" s="6">
        <f>SUBTOTAL(9,E249:E249)</f>
        <v>604.56942003514939</v>
      </c>
      <c r="F250" s="10"/>
    </row>
    <row r="251" spans="1:6" ht="15.75" hidden="1" outlineLevel="2" x14ac:dyDescent="0.25">
      <c r="A251" s="12"/>
      <c r="C251" s="4" t="s">
        <v>1817</v>
      </c>
      <c r="D251" t="s">
        <v>1558</v>
      </c>
      <c r="E251" s="16">
        <v>479.71781305114638</v>
      </c>
      <c r="F251" t="s">
        <v>1573</v>
      </c>
    </row>
    <row r="252" spans="1:6" ht="15.75" hidden="1" outlineLevel="2" collapsed="1" x14ac:dyDescent="0.25">
      <c r="A252" s="12"/>
      <c r="C252" s="4" t="s">
        <v>1817</v>
      </c>
      <c r="D252" t="s">
        <v>1558</v>
      </c>
      <c r="E252" s="16">
        <v>78.507078507078504</v>
      </c>
      <c r="F252" t="s">
        <v>1585</v>
      </c>
    </row>
    <row r="253" spans="1:6" ht="15.75" outlineLevel="1" collapsed="1" x14ac:dyDescent="0.25">
      <c r="A253" s="12" t="s">
        <v>2042</v>
      </c>
      <c r="C253" s="4" t="s">
        <v>1932</v>
      </c>
      <c r="E253" s="16">
        <f>SUBTOTAL(9,E251:E252)</f>
        <v>558.22489155822484</v>
      </c>
    </row>
    <row r="254" spans="1:6" ht="15.75" hidden="1" outlineLevel="2" collapsed="1" x14ac:dyDescent="0.25">
      <c r="A254" s="12"/>
      <c r="C254" s="4" t="s">
        <v>1786</v>
      </c>
      <c r="D254" t="s">
        <v>120</v>
      </c>
      <c r="E254" s="6">
        <v>534.0809968847351</v>
      </c>
      <c r="F254" s="10" t="s">
        <v>544</v>
      </c>
    </row>
    <row r="255" spans="1:6" ht="15.75" outlineLevel="1" collapsed="1" x14ac:dyDescent="0.25">
      <c r="A255" s="12" t="s">
        <v>2043</v>
      </c>
      <c r="C255" s="4" t="s">
        <v>1869</v>
      </c>
      <c r="E255" s="6">
        <f>SUBTOTAL(9,E254:E254)</f>
        <v>534.0809968847351</v>
      </c>
      <c r="F255" s="10"/>
    </row>
    <row r="256" spans="1:6" ht="15.75" hidden="1" outlineLevel="2" x14ac:dyDescent="0.25">
      <c r="A256" s="12"/>
      <c r="C256" s="4" t="s">
        <v>1804</v>
      </c>
      <c r="D256" t="s">
        <v>134</v>
      </c>
      <c r="E256" s="6">
        <v>493.84885764499126</v>
      </c>
      <c r="F256" s="10" t="s">
        <v>1513</v>
      </c>
    </row>
    <row r="257" spans="1:6" ht="15.75" outlineLevel="1" collapsed="1" x14ac:dyDescent="0.25">
      <c r="A257" s="12" t="s">
        <v>2044</v>
      </c>
      <c r="C257" s="4" t="s">
        <v>1838</v>
      </c>
      <c r="E257" s="6">
        <f>SUBTOTAL(9,E256:E256)</f>
        <v>493.84885764499126</v>
      </c>
      <c r="F257" s="10"/>
    </row>
    <row r="258" spans="1:6" ht="15.75" hidden="1" outlineLevel="2" x14ac:dyDescent="0.25">
      <c r="A258" s="12"/>
      <c r="C258" s="4" t="s">
        <v>1818</v>
      </c>
      <c r="D258" t="s">
        <v>1334</v>
      </c>
      <c r="E258" s="16">
        <v>451.49911816578481</v>
      </c>
      <c r="F258" s="10" t="s">
        <v>1573</v>
      </c>
    </row>
    <row r="259" spans="1:6" ht="15.75" outlineLevel="1" collapsed="1" x14ac:dyDescent="0.25">
      <c r="A259" s="12" t="s">
        <v>2045</v>
      </c>
      <c r="C259" s="4" t="s">
        <v>1911</v>
      </c>
      <c r="E259" s="16">
        <f>SUBTOTAL(9,E258:E258)</f>
        <v>451.49911816578481</v>
      </c>
      <c r="F259" s="10"/>
    </row>
    <row r="260" spans="1:6" ht="15.75" hidden="1" outlineLevel="2" x14ac:dyDescent="0.25">
      <c r="A260" s="12"/>
      <c r="C260" s="4" t="s">
        <v>221</v>
      </c>
      <c r="D260" t="s">
        <v>134</v>
      </c>
      <c r="E260" s="16">
        <v>444.6397188049209</v>
      </c>
      <c r="F260" t="s">
        <v>1513</v>
      </c>
    </row>
    <row r="261" spans="1:6" ht="15.75" outlineLevel="1" collapsed="1" x14ac:dyDescent="0.25">
      <c r="A261" s="12" t="s">
        <v>2046</v>
      </c>
      <c r="C261" s="4" t="s">
        <v>1940</v>
      </c>
      <c r="E261" s="16">
        <f>SUBTOTAL(9,E260:E260)</f>
        <v>444.6397188049209</v>
      </c>
    </row>
    <row r="262" spans="1:6" ht="15.75" hidden="1" outlineLevel="2" collapsed="1" x14ac:dyDescent="0.25">
      <c r="A262" s="12"/>
      <c r="C262" s="4" t="s">
        <v>1813</v>
      </c>
      <c r="D262" t="s">
        <v>1132</v>
      </c>
      <c r="E262" s="6">
        <v>368.28454983327157</v>
      </c>
      <c r="F262" s="10" t="s">
        <v>1542</v>
      </c>
    </row>
    <row r="263" spans="1:6" ht="15.75" outlineLevel="1" collapsed="1" x14ac:dyDescent="0.25">
      <c r="A263" s="12" t="s">
        <v>2047</v>
      </c>
      <c r="C263" s="4" t="s">
        <v>1891</v>
      </c>
      <c r="E263" s="6">
        <f>SUBTOTAL(9,E262:E262)</f>
        <v>368.28454983327157</v>
      </c>
      <c r="F263" s="10"/>
    </row>
    <row r="264" spans="1:6" ht="15.75" hidden="1" outlineLevel="2" x14ac:dyDescent="0.25">
      <c r="A264" s="12"/>
      <c r="C264" s="4" t="s">
        <v>656</v>
      </c>
      <c r="E264" s="16">
        <v>365.6100738167608</v>
      </c>
      <c r="F264" t="s">
        <v>1472</v>
      </c>
    </row>
    <row r="265" spans="1:6" ht="15.75" outlineLevel="1" collapsed="1" x14ac:dyDescent="0.25">
      <c r="A265" s="12" t="s">
        <v>2048</v>
      </c>
      <c r="C265" s="4" t="s">
        <v>1945</v>
      </c>
      <c r="E265" s="16">
        <f>SUBTOTAL(9,E264:E264)</f>
        <v>365.6100738167608</v>
      </c>
    </row>
    <row r="266" spans="1:6" ht="15.75" hidden="1" outlineLevel="2" x14ac:dyDescent="0.25">
      <c r="A266" s="12"/>
      <c r="C266" s="4" t="s">
        <v>1819</v>
      </c>
      <c r="D266" t="s">
        <v>1334</v>
      </c>
      <c r="E266" s="6">
        <v>356.26102292768957</v>
      </c>
      <c r="F266" s="10" t="s">
        <v>1573</v>
      </c>
    </row>
    <row r="267" spans="1:6" ht="15.75" outlineLevel="1" collapsed="1" x14ac:dyDescent="0.25">
      <c r="A267" s="12" t="s">
        <v>2049</v>
      </c>
      <c r="C267" s="4" t="s">
        <v>1904</v>
      </c>
      <c r="E267" s="6">
        <f>SUBTOTAL(9,E266:E266)</f>
        <v>356.26102292768957</v>
      </c>
      <c r="F267" s="10"/>
    </row>
    <row r="268" spans="1:6" ht="15.75" hidden="1" outlineLevel="2" x14ac:dyDescent="0.25">
      <c r="A268" s="12"/>
      <c r="C268" s="4" t="s">
        <v>1805</v>
      </c>
      <c r="D268" t="s">
        <v>12</v>
      </c>
      <c r="E268" s="16">
        <v>316.34446397188049</v>
      </c>
      <c r="F268" s="10" t="s">
        <v>1513</v>
      </c>
    </row>
    <row r="269" spans="1:6" ht="15.75" outlineLevel="1" collapsed="1" x14ac:dyDescent="0.25">
      <c r="A269" s="12" t="s">
        <v>2050</v>
      </c>
      <c r="C269" s="4" t="s">
        <v>1868</v>
      </c>
      <c r="E269" s="16">
        <f>SUBTOTAL(9,E268:E268)</f>
        <v>316.34446397188049</v>
      </c>
      <c r="F269" s="10"/>
    </row>
    <row r="270" spans="1:6" ht="15.75" hidden="1" outlineLevel="2" x14ac:dyDescent="0.25">
      <c r="A270" s="12"/>
      <c r="C270" s="4" t="s">
        <v>1820</v>
      </c>
      <c r="D270" t="s">
        <v>28</v>
      </c>
      <c r="E270" s="16">
        <v>296.29629629629625</v>
      </c>
      <c r="F270" t="s">
        <v>1573</v>
      </c>
    </row>
    <row r="271" spans="1:6" ht="15.75" hidden="1" outlineLevel="2" collapsed="1" x14ac:dyDescent="0.25">
      <c r="A271" s="12"/>
      <c r="C271" s="4" t="s">
        <v>1820</v>
      </c>
      <c r="D271" t="s">
        <v>28</v>
      </c>
      <c r="E271" s="16">
        <v>0</v>
      </c>
      <c r="F271" t="s">
        <v>1585</v>
      </c>
    </row>
    <row r="272" spans="1:6" ht="15.75" outlineLevel="1" collapsed="1" x14ac:dyDescent="0.25">
      <c r="A272" s="12" t="s">
        <v>2051</v>
      </c>
      <c r="C272" s="4" t="s">
        <v>1937</v>
      </c>
      <c r="E272" s="16">
        <f>SUBTOTAL(9,E270:E271)</f>
        <v>296.29629629629625</v>
      </c>
    </row>
    <row r="273" spans="1:6" ht="15.75" hidden="1" outlineLevel="2" collapsed="1" x14ac:dyDescent="0.25">
      <c r="A273" s="12"/>
      <c r="C273" s="4" t="s">
        <v>1814</v>
      </c>
      <c r="D273" t="s">
        <v>1536</v>
      </c>
      <c r="E273" s="6">
        <v>277.88069655427938</v>
      </c>
      <c r="F273" s="10" t="s">
        <v>1542</v>
      </c>
    </row>
    <row r="274" spans="1:6" ht="15.75" hidden="1" outlineLevel="2" x14ac:dyDescent="0.25">
      <c r="A274" s="12"/>
      <c r="C274" s="4" t="s">
        <v>1814</v>
      </c>
      <c r="D274" s="15" t="s">
        <v>1334</v>
      </c>
      <c r="E274" s="6">
        <v>0</v>
      </c>
      <c r="F274" s="10" t="s">
        <v>1573</v>
      </c>
    </row>
    <row r="275" spans="1:6" ht="15.75" outlineLevel="1" collapsed="1" x14ac:dyDescent="0.25">
      <c r="A275" s="12" t="s">
        <v>2052</v>
      </c>
      <c r="C275" s="4" t="s">
        <v>1853</v>
      </c>
      <c r="D275" s="15"/>
      <c r="E275" s="6">
        <f>SUBTOTAL(9,E273:E274)</f>
        <v>277.88069655427938</v>
      </c>
      <c r="F275" s="10"/>
    </row>
    <row r="276" spans="1:6" ht="15.75" hidden="1" outlineLevel="2" x14ac:dyDescent="0.25">
      <c r="A276" s="12"/>
      <c r="C276" s="14" t="s">
        <v>142</v>
      </c>
      <c r="D276" s="15" t="s">
        <v>10</v>
      </c>
      <c r="E276" s="16">
        <v>118.10681719496311</v>
      </c>
      <c r="F276" s="15" t="s">
        <v>1472</v>
      </c>
    </row>
    <row r="277" spans="1:6" ht="15.75" outlineLevel="1" collapsed="1" x14ac:dyDescent="0.25">
      <c r="A277" s="12" t="s">
        <v>2053</v>
      </c>
      <c r="C277" s="14" t="s">
        <v>1854</v>
      </c>
      <c r="D277" s="15"/>
      <c r="E277" s="16">
        <f>SUBTOTAL(9,E276:E276)</f>
        <v>118.10681719496311</v>
      </c>
      <c r="F277" s="15"/>
    </row>
    <row r="278" spans="1:6" ht="15.75" hidden="1" outlineLevel="2" x14ac:dyDescent="0.25">
      <c r="A278" s="12"/>
      <c r="C278" s="4" t="s">
        <v>1784</v>
      </c>
      <c r="D278" t="s">
        <v>113</v>
      </c>
      <c r="E278" s="6">
        <v>116.31146399219948</v>
      </c>
      <c r="F278" s="10" t="s">
        <v>1286</v>
      </c>
    </row>
    <row r="279" spans="1:6" ht="15.75" outlineLevel="1" collapsed="1" x14ac:dyDescent="0.25">
      <c r="A279" s="12" t="s">
        <v>2054</v>
      </c>
      <c r="C279" s="4" t="s">
        <v>1905</v>
      </c>
      <c r="E279" s="6">
        <f>SUBTOTAL(9,E278:E278)</f>
        <v>116.31146399219948</v>
      </c>
      <c r="F279" s="10"/>
    </row>
    <row r="280" spans="1:6" ht="15.75" hidden="1" outlineLevel="2" x14ac:dyDescent="0.25">
      <c r="A280" s="12"/>
      <c r="C280" s="4" t="s">
        <v>657</v>
      </c>
      <c r="D280" t="s">
        <v>10</v>
      </c>
      <c r="E280" s="6">
        <v>99.001302648719061</v>
      </c>
      <c r="F280" s="10" t="s">
        <v>1472</v>
      </c>
    </row>
    <row r="281" spans="1:6" ht="15.75" outlineLevel="1" collapsed="1" x14ac:dyDescent="0.25">
      <c r="A281" s="12" t="s">
        <v>2055</v>
      </c>
      <c r="C281" s="4" t="s">
        <v>1873</v>
      </c>
      <c r="E281" s="6">
        <f>SUBTOTAL(9,E280:E280)</f>
        <v>99.001302648719061</v>
      </c>
      <c r="F281" s="10"/>
    </row>
    <row r="282" spans="1:6" ht="15.75" hidden="1" outlineLevel="2" x14ac:dyDescent="0.25">
      <c r="A282" s="12"/>
      <c r="C282" s="4" t="s">
        <v>1795</v>
      </c>
      <c r="D282" t="s">
        <v>10</v>
      </c>
      <c r="E282" s="6">
        <v>0</v>
      </c>
      <c r="F282" s="10" t="s">
        <v>1472</v>
      </c>
    </row>
    <row r="283" spans="1:6" ht="15.75" outlineLevel="1" collapsed="1" x14ac:dyDescent="0.25">
      <c r="A283" s="12" t="s">
        <v>2056</v>
      </c>
      <c r="C283" s="4" t="s">
        <v>1834</v>
      </c>
      <c r="E283" s="6">
        <f>SUBTOTAL(9,E282:E282)</f>
        <v>0</v>
      </c>
      <c r="F283" s="10"/>
    </row>
    <row r="284" spans="1:6" ht="15.75" hidden="1" outlineLevel="2" x14ac:dyDescent="0.25">
      <c r="A284" s="12"/>
      <c r="C284" s="14" t="s">
        <v>1822</v>
      </c>
      <c r="D284" t="s">
        <v>1566</v>
      </c>
      <c r="E284" s="16">
        <v>0</v>
      </c>
      <c r="F284" s="15" t="s">
        <v>1573</v>
      </c>
    </row>
    <row r="285" spans="1:6" ht="15.75" outlineLevel="1" collapsed="1" x14ac:dyDescent="0.25">
      <c r="A285" s="12" t="s">
        <v>2057</v>
      </c>
      <c r="C285" s="14" t="s">
        <v>1883</v>
      </c>
      <c r="E285" s="16">
        <f>SUBTOTAL(9,E284:E284)</f>
        <v>0</v>
      </c>
      <c r="F285" s="15"/>
    </row>
    <row r="286" spans="1:6" ht="15.75" hidden="1" outlineLevel="2" collapsed="1" x14ac:dyDescent="0.25">
      <c r="A286" s="12"/>
      <c r="C286" s="14" t="s">
        <v>1823</v>
      </c>
      <c r="D286" t="s">
        <v>1334</v>
      </c>
      <c r="E286" s="16">
        <v>0</v>
      </c>
      <c r="F286" s="15" t="s">
        <v>1573</v>
      </c>
    </row>
    <row r="287" spans="1:6" ht="15.75" outlineLevel="1" collapsed="1" x14ac:dyDescent="0.25">
      <c r="A287" s="12" t="s">
        <v>2058</v>
      </c>
      <c r="C287" s="14" t="s">
        <v>1884</v>
      </c>
      <c r="E287" s="16">
        <f>SUBTOTAL(9,E286:E286)</f>
        <v>0</v>
      </c>
      <c r="F287" s="15"/>
    </row>
    <row r="288" spans="1:6" ht="15.75" hidden="1" outlineLevel="2" x14ac:dyDescent="0.25">
      <c r="A288" s="12"/>
      <c r="C288" s="4" t="s">
        <v>213</v>
      </c>
      <c r="D288" t="s">
        <v>522</v>
      </c>
      <c r="E288" s="6">
        <v>0</v>
      </c>
      <c r="F288" s="10" t="s">
        <v>1472</v>
      </c>
    </row>
    <row r="289" spans="1:6" ht="15.75" outlineLevel="1" collapsed="1" x14ac:dyDescent="0.25">
      <c r="A289" s="12" t="s">
        <v>2059</v>
      </c>
      <c r="C289" s="4" t="s">
        <v>1907</v>
      </c>
      <c r="E289" s="6">
        <f>SUBTOTAL(9,E288:E288)</f>
        <v>0</v>
      </c>
      <c r="F289" s="10"/>
    </row>
    <row r="290" spans="1:6" ht="15.75" hidden="1" outlineLevel="2" x14ac:dyDescent="0.25">
      <c r="A290" s="12"/>
      <c r="C290" s="4" t="s">
        <v>1821</v>
      </c>
      <c r="D290" t="s">
        <v>1334</v>
      </c>
      <c r="E290" s="16">
        <v>0</v>
      </c>
      <c r="F290" t="s">
        <v>1573</v>
      </c>
    </row>
    <row r="291" spans="1:6" ht="15.75" outlineLevel="1" collapsed="1" x14ac:dyDescent="0.25">
      <c r="A291" s="12" t="s">
        <v>2060</v>
      </c>
      <c r="C291" s="4" t="s">
        <v>1933</v>
      </c>
      <c r="E291" s="16">
        <f>SUBTOTAL(9,E290:E290)</f>
        <v>0</v>
      </c>
    </row>
    <row r="292" spans="1:6" ht="15.75" hidden="1" outlineLevel="2" x14ac:dyDescent="0.25">
      <c r="A292" s="12"/>
      <c r="C292" s="4" t="s">
        <v>1769</v>
      </c>
      <c r="D292" t="s">
        <v>104</v>
      </c>
      <c r="E292" s="16">
        <v>0</v>
      </c>
      <c r="F292" t="s">
        <v>1232</v>
      </c>
    </row>
    <row r="293" spans="1:6" ht="15.75" outlineLevel="1" collapsed="1" x14ac:dyDescent="0.25">
      <c r="A293" s="12" t="s">
        <v>2061</v>
      </c>
      <c r="C293" s="4" t="s">
        <v>1949</v>
      </c>
      <c r="E293" s="16">
        <f>SUBTOTAL(9,E292:E292)</f>
        <v>0</v>
      </c>
    </row>
    <row r="294" spans="1:6" ht="15.75" x14ac:dyDescent="0.25">
      <c r="A294" s="12"/>
      <c r="C294" s="4" t="s">
        <v>1951</v>
      </c>
      <c r="E294" s="16">
        <f>SUBTOTAL(9,E4:E292)</f>
        <v>581723.35625497112</v>
      </c>
    </row>
    <row r="295" spans="1:6" ht="15.75" x14ac:dyDescent="0.25">
      <c r="A295" s="12"/>
      <c r="C295" s="4"/>
      <c r="E295" s="16"/>
    </row>
    <row r="296" spans="1:6" ht="15.75" x14ac:dyDescent="0.25">
      <c r="A296" s="12"/>
      <c r="C296" s="4"/>
      <c r="E296" s="16"/>
    </row>
    <row r="297" spans="1:6" ht="15.75" x14ac:dyDescent="0.25">
      <c r="A297" s="12"/>
      <c r="C297" s="4"/>
      <c r="E297" s="16"/>
    </row>
    <row r="298" spans="1:6" ht="15.75" x14ac:dyDescent="0.25">
      <c r="A298" s="12"/>
      <c r="C298" s="4"/>
      <c r="E298" s="16"/>
    </row>
    <row r="299" spans="1:6" ht="15.75" x14ac:dyDescent="0.25">
      <c r="A299" s="12"/>
      <c r="C299" s="4"/>
      <c r="E299" s="16"/>
    </row>
    <row r="300" spans="1:6" ht="15.75" x14ac:dyDescent="0.25">
      <c r="A300" s="12"/>
      <c r="C300" s="4"/>
      <c r="E300" s="16"/>
    </row>
    <row r="301" spans="1:6" ht="15.75" x14ac:dyDescent="0.25">
      <c r="A301" s="12"/>
      <c r="C301" s="4"/>
      <c r="E301" s="16"/>
    </row>
    <row r="302" spans="1:6" ht="15.75" x14ac:dyDescent="0.25">
      <c r="A302" s="12"/>
      <c r="C302" s="4"/>
      <c r="E302" s="16"/>
    </row>
    <row r="303" spans="1:6" ht="15.75" x14ac:dyDescent="0.25">
      <c r="A303" s="12"/>
      <c r="C303" s="4"/>
      <c r="E303" s="16"/>
    </row>
    <row r="304" spans="1:6" ht="15.75" x14ac:dyDescent="0.25">
      <c r="A304" s="12"/>
      <c r="C304" s="4"/>
      <c r="E304" s="16"/>
    </row>
    <row r="305" spans="3:5" x14ac:dyDescent="0.2">
      <c r="C305" s="4"/>
      <c r="E305" s="16"/>
    </row>
    <row r="306" spans="3:5" x14ac:dyDescent="0.2">
      <c r="C306" s="4"/>
      <c r="E306" s="16"/>
    </row>
    <row r="307" spans="3:5" x14ac:dyDescent="0.2">
      <c r="C307" s="4"/>
      <c r="E307" s="16"/>
    </row>
    <row r="308" spans="3:5" x14ac:dyDescent="0.2">
      <c r="C308" s="4"/>
      <c r="E308" s="16"/>
    </row>
    <row r="309" spans="3:5" x14ac:dyDescent="0.2">
      <c r="C309" s="4"/>
      <c r="E309" s="16"/>
    </row>
    <row r="310" spans="3:5" x14ac:dyDescent="0.2">
      <c r="C310" s="4"/>
      <c r="E310" s="16"/>
    </row>
    <row r="311" spans="3:5" x14ac:dyDescent="0.2">
      <c r="C311" s="4"/>
      <c r="E311" s="16"/>
    </row>
    <row r="312" spans="3:5" x14ac:dyDescent="0.2">
      <c r="C312" s="4"/>
      <c r="E312" s="16"/>
    </row>
    <row r="313" spans="3:5" x14ac:dyDescent="0.2">
      <c r="C313" s="4"/>
      <c r="E313" s="16"/>
    </row>
    <row r="314" spans="3:5" x14ac:dyDescent="0.2">
      <c r="C314" s="4"/>
      <c r="E314" s="16"/>
    </row>
    <row r="315" spans="3:5" x14ac:dyDescent="0.2">
      <c r="C315" s="4"/>
      <c r="E315" s="16"/>
    </row>
    <row r="316" spans="3:5" x14ac:dyDescent="0.2">
      <c r="C316" s="4"/>
      <c r="E316" s="16"/>
    </row>
    <row r="317" spans="3:5" x14ac:dyDescent="0.2">
      <c r="C317" s="4"/>
      <c r="E317" s="16"/>
    </row>
    <row r="318" spans="3:5" x14ac:dyDescent="0.2">
      <c r="C318" s="4"/>
      <c r="E318" s="16"/>
    </row>
    <row r="319" spans="3:5" x14ac:dyDescent="0.2">
      <c r="C319" s="4"/>
      <c r="E319" s="16"/>
    </row>
    <row r="320" spans="3:5" x14ac:dyDescent="0.2">
      <c r="C320" s="4"/>
      <c r="E320" s="16"/>
    </row>
    <row r="321" spans="3:5" x14ac:dyDescent="0.2">
      <c r="C321" s="4"/>
      <c r="E321" s="16"/>
    </row>
    <row r="322" spans="3:5" x14ac:dyDescent="0.2">
      <c r="C322" s="4"/>
      <c r="E322" s="16"/>
    </row>
    <row r="323" spans="3:5" x14ac:dyDescent="0.2">
      <c r="C323" s="4"/>
      <c r="E323" s="16"/>
    </row>
    <row r="324" spans="3:5" x14ac:dyDescent="0.2">
      <c r="C324" s="4"/>
      <c r="E324" s="16"/>
    </row>
    <row r="325" spans="3:5" x14ac:dyDescent="0.2">
      <c r="C325" s="4"/>
      <c r="E325" s="16"/>
    </row>
    <row r="326" spans="3:5" x14ac:dyDescent="0.2">
      <c r="C326" s="4"/>
      <c r="E326" s="16"/>
    </row>
    <row r="327" spans="3:5" x14ac:dyDescent="0.2">
      <c r="C327" s="4"/>
      <c r="E327" s="16"/>
    </row>
    <row r="328" spans="3:5" x14ac:dyDescent="0.2">
      <c r="C328" s="4"/>
      <c r="E328" s="16"/>
    </row>
    <row r="329" spans="3:5" x14ac:dyDescent="0.2">
      <c r="C329" s="4"/>
      <c r="E329" s="16"/>
    </row>
    <row r="330" spans="3:5" x14ac:dyDescent="0.2">
      <c r="C330" s="4"/>
      <c r="E330" s="16"/>
    </row>
    <row r="331" spans="3:5" x14ac:dyDescent="0.2">
      <c r="C331" s="4"/>
      <c r="E331" s="16"/>
    </row>
    <row r="332" spans="3:5" x14ac:dyDescent="0.2">
      <c r="C332" s="4"/>
      <c r="E332" s="16"/>
    </row>
    <row r="333" spans="3:5" x14ac:dyDescent="0.2">
      <c r="E333" s="16"/>
    </row>
    <row r="334" spans="3:5" x14ac:dyDescent="0.2">
      <c r="E334" s="16"/>
    </row>
    <row r="335" spans="3:5" x14ac:dyDescent="0.2">
      <c r="E335" s="16"/>
    </row>
    <row r="336" spans="3:5" x14ac:dyDescent="0.2">
      <c r="E336" s="16"/>
    </row>
    <row r="337" spans="5:5" x14ac:dyDescent="0.2">
      <c r="E337" s="16"/>
    </row>
    <row r="338" spans="5:5" x14ac:dyDescent="0.2">
      <c r="E338" s="16"/>
    </row>
    <row r="339" spans="5:5" x14ac:dyDescent="0.2">
      <c r="E339" s="16"/>
    </row>
    <row r="340" spans="5:5" x14ac:dyDescent="0.2">
      <c r="E340" s="16"/>
    </row>
    <row r="341" spans="5:5" x14ac:dyDescent="0.2">
      <c r="E341" s="16"/>
    </row>
    <row r="342" spans="5:5" x14ac:dyDescent="0.2">
      <c r="E342" s="16"/>
    </row>
    <row r="343" spans="5:5" x14ac:dyDescent="0.2">
      <c r="E343" s="16"/>
    </row>
    <row r="344" spans="5:5" x14ac:dyDescent="0.2">
      <c r="E344" s="16"/>
    </row>
    <row r="345" spans="5:5" x14ac:dyDescent="0.2">
      <c r="E345" s="16"/>
    </row>
    <row r="346" spans="5:5" x14ac:dyDescent="0.2">
      <c r="E346" s="16"/>
    </row>
    <row r="347" spans="5:5" x14ac:dyDescent="0.2">
      <c r="E347" s="16"/>
    </row>
    <row r="348" spans="5:5" x14ac:dyDescent="0.2">
      <c r="E348" s="16"/>
    </row>
    <row r="349" spans="5:5" x14ac:dyDescent="0.2">
      <c r="E349" s="16"/>
    </row>
    <row r="350" spans="5:5" x14ac:dyDescent="0.2">
      <c r="E350" s="16"/>
    </row>
    <row r="351" spans="5:5" x14ac:dyDescent="0.2">
      <c r="E351" s="16"/>
    </row>
    <row r="352" spans="5:5" x14ac:dyDescent="0.2">
      <c r="E352" s="16"/>
    </row>
    <row r="353" spans="5:5" x14ac:dyDescent="0.2">
      <c r="E353" s="16"/>
    </row>
    <row r="354" spans="5:5" x14ac:dyDescent="0.2">
      <c r="E354" s="16"/>
    </row>
    <row r="355" spans="5:5" x14ac:dyDescent="0.2">
      <c r="E355" s="16"/>
    </row>
    <row r="356" spans="5:5" x14ac:dyDescent="0.2">
      <c r="E356" s="16"/>
    </row>
    <row r="357" spans="5:5" x14ac:dyDescent="0.2">
      <c r="E357" s="16"/>
    </row>
    <row r="358" spans="5:5" x14ac:dyDescent="0.2">
      <c r="E358" s="16"/>
    </row>
    <row r="359" spans="5:5" x14ac:dyDescent="0.2">
      <c r="E359" s="16"/>
    </row>
    <row r="360" spans="5:5" x14ac:dyDescent="0.2">
      <c r="E360" s="16"/>
    </row>
    <row r="361" spans="5:5" x14ac:dyDescent="0.2">
      <c r="E361" s="16"/>
    </row>
    <row r="362" spans="5:5" x14ac:dyDescent="0.2">
      <c r="E362" s="16"/>
    </row>
    <row r="363" spans="5:5" x14ac:dyDescent="0.2">
      <c r="E363" s="16"/>
    </row>
    <row r="364" spans="5:5" x14ac:dyDescent="0.2">
      <c r="E364" s="16"/>
    </row>
    <row r="365" spans="5:5" x14ac:dyDescent="0.2">
      <c r="E365" s="16"/>
    </row>
    <row r="366" spans="5:5" x14ac:dyDescent="0.2">
      <c r="E366" s="16"/>
    </row>
    <row r="367" spans="5:5" x14ac:dyDescent="0.2">
      <c r="E367" s="16"/>
    </row>
    <row r="368" spans="5:5" x14ac:dyDescent="0.2">
      <c r="E368" s="16"/>
    </row>
    <row r="369" spans="5:5" x14ac:dyDescent="0.2">
      <c r="E369" s="16"/>
    </row>
    <row r="370" spans="5:5" x14ac:dyDescent="0.2">
      <c r="E370" s="16"/>
    </row>
    <row r="371" spans="5:5" x14ac:dyDescent="0.2">
      <c r="E371" s="16"/>
    </row>
    <row r="372" spans="5:5" x14ac:dyDescent="0.2">
      <c r="E372" s="16"/>
    </row>
    <row r="373" spans="5:5" x14ac:dyDescent="0.2">
      <c r="E373" s="16"/>
    </row>
    <row r="374" spans="5:5" x14ac:dyDescent="0.2">
      <c r="E374" s="16"/>
    </row>
    <row r="375" spans="5:5" x14ac:dyDescent="0.2">
      <c r="E375" s="16"/>
    </row>
    <row r="376" spans="5:5" x14ac:dyDescent="0.2">
      <c r="E376" s="16"/>
    </row>
    <row r="377" spans="5:5" x14ac:dyDescent="0.2">
      <c r="E377" s="16"/>
    </row>
    <row r="378" spans="5:5" x14ac:dyDescent="0.2">
      <c r="E378" s="16"/>
    </row>
    <row r="379" spans="5:5" x14ac:dyDescent="0.2">
      <c r="E379" s="16"/>
    </row>
    <row r="380" spans="5:5" x14ac:dyDescent="0.2">
      <c r="E380" s="16"/>
    </row>
    <row r="381" spans="5:5" x14ac:dyDescent="0.2">
      <c r="E381" s="16"/>
    </row>
    <row r="382" spans="5:5" x14ac:dyDescent="0.2">
      <c r="E382" s="16"/>
    </row>
    <row r="383" spans="5:5" x14ac:dyDescent="0.2">
      <c r="E383" s="16"/>
    </row>
    <row r="384" spans="5:5" x14ac:dyDescent="0.2">
      <c r="E384" s="16"/>
    </row>
    <row r="385" spans="5:5" x14ac:dyDescent="0.2">
      <c r="E385" s="16"/>
    </row>
    <row r="386" spans="5:5" x14ac:dyDescent="0.2">
      <c r="E386" s="16"/>
    </row>
    <row r="387" spans="5:5" x14ac:dyDescent="0.2">
      <c r="E387" s="16"/>
    </row>
    <row r="388" spans="5:5" x14ac:dyDescent="0.2">
      <c r="E388" s="16"/>
    </row>
    <row r="389" spans="5:5" x14ac:dyDescent="0.2">
      <c r="E389" s="16"/>
    </row>
    <row r="390" spans="5:5" x14ac:dyDescent="0.2">
      <c r="E390" s="16"/>
    </row>
    <row r="391" spans="5:5" x14ac:dyDescent="0.2">
      <c r="E391" s="16"/>
    </row>
    <row r="392" spans="5:5" x14ac:dyDescent="0.2">
      <c r="E392" s="16"/>
    </row>
    <row r="393" spans="5:5" x14ac:dyDescent="0.2">
      <c r="E393" s="16"/>
    </row>
    <row r="394" spans="5:5" x14ac:dyDescent="0.2">
      <c r="E394" s="16"/>
    </row>
    <row r="395" spans="5:5" x14ac:dyDescent="0.2">
      <c r="E395" s="16"/>
    </row>
    <row r="396" spans="5:5" x14ac:dyDescent="0.2">
      <c r="E396" s="16"/>
    </row>
    <row r="397" spans="5:5" x14ac:dyDescent="0.2">
      <c r="E397" s="16"/>
    </row>
    <row r="398" spans="5:5" x14ac:dyDescent="0.2">
      <c r="E398" s="16"/>
    </row>
    <row r="399" spans="5:5" x14ac:dyDescent="0.2">
      <c r="E399" s="16"/>
    </row>
    <row r="400" spans="5:5" x14ac:dyDescent="0.2">
      <c r="E400" s="16"/>
    </row>
    <row r="401" spans="5:5" x14ac:dyDescent="0.2">
      <c r="E401" s="16"/>
    </row>
    <row r="402" spans="5:5" x14ac:dyDescent="0.2">
      <c r="E402" s="16"/>
    </row>
    <row r="403" spans="5:5" x14ac:dyDescent="0.2">
      <c r="E403" s="16"/>
    </row>
    <row r="404" spans="5:5" x14ac:dyDescent="0.2">
      <c r="E404" s="16"/>
    </row>
    <row r="405" spans="5:5" x14ac:dyDescent="0.2">
      <c r="E405" s="16"/>
    </row>
    <row r="406" spans="5:5" x14ac:dyDescent="0.2">
      <c r="E406" s="16"/>
    </row>
    <row r="407" spans="5:5" x14ac:dyDescent="0.2">
      <c r="E407" s="16"/>
    </row>
    <row r="408" spans="5:5" x14ac:dyDescent="0.2">
      <c r="E408" s="16"/>
    </row>
    <row r="409" spans="5:5" x14ac:dyDescent="0.2">
      <c r="E409" s="16"/>
    </row>
    <row r="410" spans="5:5" x14ac:dyDescent="0.2">
      <c r="E410" s="16"/>
    </row>
    <row r="411" spans="5:5" x14ac:dyDescent="0.2">
      <c r="E411" s="16"/>
    </row>
    <row r="412" spans="5:5" x14ac:dyDescent="0.2">
      <c r="E412" s="16"/>
    </row>
    <row r="413" spans="5:5" x14ac:dyDescent="0.2">
      <c r="E413" s="16"/>
    </row>
    <row r="414" spans="5:5" x14ac:dyDescent="0.2">
      <c r="E414" s="16"/>
    </row>
    <row r="415" spans="5:5" x14ac:dyDescent="0.2">
      <c r="E415" s="16"/>
    </row>
    <row r="416" spans="5:5" x14ac:dyDescent="0.2">
      <c r="E416" s="16"/>
    </row>
    <row r="417" spans="5:5" x14ac:dyDescent="0.2">
      <c r="E417" s="16"/>
    </row>
    <row r="418" spans="5:5" x14ac:dyDescent="0.2">
      <c r="E418" s="16"/>
    </row>
    <row r="419" spans="5:5" x14ac:dyDescent="0.2">
      <c r="E419" s="16"/>
    </row>
    <row r="420" spans="5:5" x14ac:dyDescent="0.2">
      <c r="E420" s="16"/>
    </row>
    <row r="421" spans="5:5" x14ac:dyDescent="0.2">
      <c r="E421" s="16"/>
    </row>
    <row r="422" spans="5:5" x14ac:dyDescent="0.2">
      <c r="E422" s="16"/>
    </row>
    <row r="423" spans="5:5" x14ac:dyDescent="0.2">
      <c r="E423" s="16"/>
    </row>
    <row r="424" spans="5:5" x14ac:dyDescent="0.2">
      <c r="E424" s="16"/>
    </row>
    <row r="425" spans="5:5" x14ac:dyDescent="0.2">
      <c r="E425" s="16"/>
    </row>
    <row r="426" spans="5:5" x14ac:dyDescent="0.2">
      <c r="E426" s="16"/>
    </row>
    <row r="427" spans="5:5" x14ac:dyDescent="0.2">
      <c r="E427" s="16"/>
    </row>
    <row r="428" spans="5:5" x14ac:dyDescent="0.2">
      <c r="E428" s="16"/>
    </row>
    <row r="429" spans="5:5" x14ac:dyDescent="0.2">
      <c r="E429" s="16"/>
    </row>
    <row r="430" spans="5:5" x14ac:dyDescent="0.2">
      <c r="E430" s="16"/>
    </row>
    <row r="431" spans="5:5" x14ac:dyDescent="0.2">
      <c r="E431" s="16"/>
    </row>
    <row r="432" spans="5:5" x14ac:dyDescent="0.2">
      <c r="E432" s="16"/>
    </row>
    <row r="433" spans="5:5" x14ac:dyDescent="0.2">
      <c r="E433" s="16"/>
    </row>
    <row r="434" spans="5:5" x14ac:dyDescent="0.2">
      <c r="E434" s="16"/>
    </row>
    <row r="435" spans="5:5" x14ac:dyDescent="0.2">
      <c r="E435" s="16"/>
    </row>
    <row r="436" spans="5:5" x14ac:dyDescent="0.2">
      <c r="E436" s="16"/>
    </row>
    <row r="437" spans="5:5" x14ac:dyDescent="0.2">
      <c r="E437" s="16"/>
    </row>
    <row r="438" spans="5:5" x14ac:dyDescent="0.2">
      <c r="E438" s="16"/>
    </row>
    <row r="439" spans="5:5" x14ac:dyDescent="0.2">
      <c r="E439" s="16"/>
    </row>
    <row r="440" spans="5:5" x14ac:dyDescent="0.2">
      <c r="E440" s="16"/>
    </row>
    <row r="441" spans="5:5" x14ac:dyDescent="0.2">
      <c r="E441" s="16"/>
    </row>
    <row r="442" spans="5:5" x14ac:dyDescent="0.2">
      <c r="E442" s="16"/>
    </row>
    <row r="443" spans="5:5" x14ac:dyDescent="0.2">
      <c r="E443" s="16"/>
    </row>
    <row r="444" spans="5:5" x14ac:dyDescent="0.2">
      <c r="E444" s="16"/>
    </row>
    <row r="445" spans="5:5" x14ac:dyDescent="0.2">
      <c r="E445" s="16"/>
    </row>
    <row r="446" spans="5:5" x14ac:dyDescent="0.2">
      <c r="E446" s="16"/>
    </row>
    <row r="447" spans="5:5" x14ac:dyDescent="0.2">
      <c r="E447" s="16"/>
    </row>
    <row r="448" spans="5:5" x14ac:dyDescent="0.2">
      <c r="E448" s="16"/>
    </row>
    <row r="449" spans="5:5" x14ac:dyDescent="0.2">
      <c r="E449" s="16"/>
    </row>
    <row r="450" spans="5:5" x14ac:dyDescent="0.2">
      <c r="E450" s="16"/>
    </row>
    <row r="451" spans="5:5" x14ac:dyDescent="0.2">
      <c r="E451" s="16"/>
    </row>
    <row r="452" spans="5:5" x14ac:dyDescent="0.2">
      <c r="E452" s="16"/>
    </row>
    <row r="453" spans="5:5" x14ac:dyDescent="0.2">
      <c r="E453" s="16"/>
    </row>
    <row r="454" spans="5:5" x14ac:dyDescent="0.2">
      <c r="E454" s="16"/>
    </row>
    <row r="455" spans="5:5" x14ac:dyDescent="0.2">
      <c r="E455" s="16"/>
    </row>
    <row r="456" spans="5:5" x14ac:dyDescent="0.2">
      <c r="E456" s="16"/>
    </row>
    <row r="457" spans="5:5" x14ac:dyDescent="0.2">
      <c r="E457" s="16"/>
    </row>
    <row r="458" spans="5:5" x14ac:dyDescent="0.2">
      <c r="E458" s="16"/>
    </row>
    <row r="459" spans="5:5" x14ac:dyDescent="0.2">
      <c r="E459" s="16"/>
    </row>
    <row r="460" spans="5:5" x14ac:dyDescent="0.2">
      <c r="E460" s="16"/>
    </row>
    <row r="461" spans="5:5" x14ac:dyDescent="0.2">
      <c r="E461" s="16"/>
    </row>
    <row r="462" spans="5:5" x14ac:dyDescent="0.2">
      <c r="E462" s="16"/>
    </row>
    <row r="463" spans="5:5" x14ac:dyDescent="0.2">
      <c r="E463" s="16"/>
    </row>
    <row r="464" spans="5:5" x14ac:dyDescent="0.2">
      <c r="E464" s="16"/>
    </row>
    <row r="465" spans="5:5" x14ac:dyDescent="0.2">
      <c r="E465" s="16"/>
    </row>
    <row r="466" spans="5:5" x14ac:dyDescent="0.2">
      <c r="E466" s="16"/>
    </row>
    <row r="467" spans="5:5" x14ac:dyDescent="0.2">
      <c r="E467" s="16"/>
    </row>
    <row r="468" spans="5:5" x14ac:dyDescent="0.2">
      <c r="E468" s="16"/>
    </row>
    <row r="469" spans="5:5" x14ac:dyDescent="0.2">
      <c r="E469" s="16"/>
    </row>
    <row r="470" spans="5:5" x14ac:dyDescent="0.2">
      <c r="E470" s="16"/>
    </row>
    <row r="471" spans="5:5" x14ac:dyDescent="0.2">
      <c r="E471" s="16"/>
    </row>
    <row r="472" spans="5:5" x14ac:dyDescent="0.2">
      <c r="E472" s="16"/>
    </row>
    <row r="473" spans="5:5" x14ac:dyDescent="0.2">
      <c r="E473" s="16"/>
    </row>
    <row r="474" spans="5:5" x14ac:dyDescent="0.2">
      <c r="E474" s="16"/>
    </row>
    <row r="475" spans="5:5" x14ac:dyDescent="0.2">
      <c r="E475" s="16"/>
    </row>
    <row r="476" spans="5:5" x14ac:dyDescent="0.2">
      <c r="E476" s="16"/>
    </row>
    <row r="477" spans="5:5" x14ac:dyDescent="0.2">
      <c r="E477" s="16"/>
    </row>
    <row r="478" spans="5:5" x14ac:dyDescent="0.2">
      <c r="E478" s="16"/>
    </row>
    <row r="479" spans="5:5" x14ac:dyDescent="0.2">
      <c r="E479" s="16"/>
    </row>
    <row r="480" spans="5:5" x14ac:dyDescent="0.2">
      <c r="E480" s="16"/>
    </row>
    <row r="481" spans="5:5" x14ac:dyDescent="0.2">
      <c r="E481" s="16"/>
    </row>
    <row r="482" spans="5:5" x14ac:dyDescent="0.2">
      <c r="E482" s="16"/>
    </row>
    <row r="483" spans="5:5" x14ac:dyDescent="0.2">
      <c r="E483" s="16"/>
    </row>
    <row r="484" spans="5:5" x14ac:dyDescent="0.2">
      <c r="E484" s="16"/>
    </row>
    <row r="485" spans="5:5" x14ac:dyDescent="0.2">
      <c r="E485" s="16"/>
    </row>
    <row r="486" spans="5:5" x14ac:dyDescent="0.2">
      <c r="E486" s="16"/>
    </row>
    <row r="487" spans="5:5" x14ac:dyDescent="0.2">
      <c r="E487" s="16"/>
    </row>
    <row r="488" spans="5:5" x14ac:dyDescent="0.2">
      <c r="E488" s="16"/>
    </row>
    <row r="489" spans="5:5" x14ac:dyDescent="0.2">
      <c r="E489" s="16"/>
    </row>
    <row r="490" spans="5:5" x14ac:dyDescent="0.2">
      <c r="E490" s="16"/>
    </row>
    <row r="491" spans="5:5" x14ac:dyDescent="0.2">
      <c r="E491" s="16"/>
    </row>
    <row r="492" spans="5:5" x14ac:dyDescent="0.2">
      <c r="E492" s="16"/>
    </row>
    <row r="493" spans="5:5" x14ac:dyDescent="0.2">
      <c r="E493" s="16"/>
    </row>
    <row r="494" spans="5:5" x14ac:dyDescent="0.2">
      <c r="E494" s="16"/>
    </row>
    <row r="495" spans="5:5" x14ac:dyDescent="0.2">
      <c r="E495" s="16"/>
    </row>
    <row r="496" spans="5:5" x14ac:dyDescent="0.2">
      <c r="E496" s="16"/>
    </row>
    <row r="497" spans="5:5" x14ac:dyDescent="0.2">
      <c r="E497" s="16"/>
    </row>
    <row r="498" spans="5:5" x14ac:dyDescent="0.2">
      <c r="E498" s="16"/>
    </row>
    <row r="499" spans="5:5" x14ac:dyDescent="0.2">
      <c r="E499" s="16"/>
    </row>
    <row r="500" spans="5:5" x14ac:dyDescent="0.2">
      <c r="E500" s="16"/>
    </row>
    <row r="501" spans="5:5" x14ac:dyDescent="0.2">
      <c r="E501" s="16"/>
    </row>
    <row r="502" spans="5:5" x14ac:dyDescent="0.2">
      <c r="E502" s="16"/>
    </row>
    <row r="503" spans="5:5" x14ac:dyDescent="0.2">
      <c r="E503" s="16"/>
    </row>
    <row r="504" spans="5:5" x14ac:dyDescent="0.2">
      <c r="E504" s="16"/>
    </row>
    <row r="505" spans="5:5" x14ac:dyDescent="0.2">
      <c r="E505" s="16"/>
    </row>
    <row r="506" spans="5:5" x14ac:dyDescent="0.2">
      <c r="E506" s="16"/>
    </row>
    <row r="507" spans="5:5" x14ac:dyDescent="0.2">
      <c r="E507" s="16"/>
    </row>
    <row r="508" spans="5:5" x14ac:dyDescent="0.2">
      <c r="E508" s="16"/>
    </row>
    <row r="509" spans="5:5" x14ac:dyDescent="0.2">
      <c r="E509" s="16"/>
    </row>
    <row r="510" spans="5:5" x14ac:dyDescent="0.2">
      <c r="E510" s="16"/>
    </row>
    <row r="511" spans="5:5" x14ac:dyDescent="0.2">
      <c r="E511" s="16"/>
    </row>
    <row r="512" spans="5:5" x14ac:dyDescent="0.2">
      <c r="E512" s="16"/>
    </row>
    <row r="513" spans="5:5" x14ac:dyDescent="0.2">
      <c r="E513" s="16"/>
    </row>
    <row r="514" spans="5:5" x14ac:dyDescent="0.2">
      <c r="E514" s="16"/>
    </row>
    <row r="515" spans="5:5" x14ac:dyDescent="0.2">
      <c r="E515" s="16"/>
    </row>
    <row r="516" spans="5:5" x14ac:dyDescent="0.2">
      <c r="E516" s="16"/>
    </row>
    <row r="517" spans="5:5" x14ac:dyDescent="0.2">
      <c r="E517" s="16"/>
    </row>
    <row r="518" spans="5:5" x14ac:dyDescent="0.2">
      <c r="E518" s="16"/>
    </row>
    <row r="519" spans="5:5" x14ac:dyDescent="0.2">
      <c r="E519" s="16"/>
    </row>
    <row r="520" spans="5:5" x14ac:dyDescent="0.2">
      <c r="E520" s="16"/>
    </row>
    <row r="521" spans="5:5" x14ac:dyDescent="0.2">
      <c r="E521" s="16"/>
    </row>
  </sheetData>
  <sortState ref="C4:F293">
    <sortCondition descending="1" ref="E19"/>
  </sortState>
  <dataConsolidate/>
  <mergeCells count="1">
    <mergeCell ref="A1:F1"/>
  </mergeCells>
  <phoneticPr fontId="0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67" fitToHeight="8" orientation="portrait" r:id="rId1"/>
  <headerFooter alignWithMargins="0">
    <oddHeader>&amp;L&amp;"Arial"&amp;8&amp;K000000INTERNAL&amp;1#</oddHead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2"/>
  <dimension ref="A1:H209"/>
  <sheetViews>
    <sheetView topLeftCell="A172" workbookViewId="0">
      <selection activeCell="B4" sqref="B4:E201"/>
    </sheetView>
  </sheetViews>
  <sheetFormatPr defaultRowHeight="12.75" x14ac:dyDescent="0.2"/>
  <cols>
    <col min="1" max="1" width="8" bestFit="1" customWidth="1"/>
    <col min="2" max="2" width="25.85546875" bestFit="1" customWidth="1"/>
    <col min="3" max="3" width="24.5703125" bestFit="1" customWidth="1"/>
    <col min="4" max="4" width="16.7109375" bestFit="1" customWidth="1"/>
    <col min="5" max="5" width="28.28515625" bestFit="1" customWidth="1"/>
    <col min="6" max="6" width="18.7109375" customWidth="1"/>
    <col min="7" max="7" width="14.42578125" hidden="1" customWidth="1"/>
    <col min="8" max="8" width="9.140625" hidden="1" customWidth="1"/>
  </cols>
  <sheetData>
    <row r="1" spans="1:8" ht="18" x14ac:dyDescent="0.25">
      <c r="A1" s="19" t="s">
        <v>633</v>
      </c>
      <c r="B1" s="19"/>
      <c r="C1" s="19"/>
      <c r="D1" s="19"/>
      <c r="E1" s="19"/>
    </row>
    <row r="3" spans="1:8" x14ac:dyDescent="0.2">
      <c r="A3" s="1" t="s">
        <v>16</v>
      </c>
      <c r="B3" s="1" t="s">
        <v>2</v>
      </c>
      <c r="C3" s="1" t="s">
        <v>14</v>
      </c>
      <c r="D3" s="1" t="s">
        <v>13</v>
      </c>
      <c r="E3" s="1" t="s">
        <v>15</v>
      </c>
    </row>
    <row r="4" spans="1:8" x14ac:dyDescent="0.2">
      <c r="B4" s="14" t="s">
        <v>100</v>
      </c>
      <c r="C4" t="s">
        <v>524</v>
      </c>
      <c r="D4" s="16">
        <v>5540.1536680349445</v>
      </c>
      <c r="E4" s="15" t="s">
        <v>1319</v>
      </c>
    </row>
    <row r="5" spans="1:8" x14ac:dyDescent="0.2">
      <c r="B5" s="14" t="s">
        <v>100</v>
      </c>
      <c r="C5" t="s">
        <v>462</v>
      </c>
      <c r="D5" s="6">
        <v>2946.2875197472354</v>
      </c>
      <c r="E5" s="10" t="s">
        <v>1262</v>
      </c>
    </row>
    <row r="6" spans="1:8" x14ac:dyDescent="0.2">
      <c r="B6" s="4" t="s">
        <v>216</v>
      </c>
      <c r="C6" s="10" t="s">
        <v>10</v>
      </c>
      <c r="D6" s="6">
        <v>1856.186518928901</v>
      </c>
      <c r="E6" s="10" t="s">
        <v>1473</v>
      </c>
    </row>
    <row r="7" spans="1:8" x14ac:dyDescent="0.2">
      <c r="B7" s="4" t="s">
        <v>216</v>
      </c>
      <c r="C7" s="10" t="s">
        <v>10</v>
      </c>
      <c r="D7" s="6">
        <v>1455.6451612903227</v>
      </c>
      <c r="E7" s="10" t="s">
        <v>1477</v>
      </c>
    </row>
    <row r="8" spans="1:8" x14ac:dyDescent="0.2">
      <c r="B8" s="4" t="s">
        <v>651</v>
      </c>
      <c r="C8" t="s">
        <v>68</v>
      </c>
      <c r="D8" s="6">
        <v>5712.5565729923164</v>
      </c>
      <c r="E8" s="10" t="s">
        <v>1319</v>
      </c>
    </row>
    <row r="9" spans="1:8" x14ac:dyDescent="0.2">
      <c r="B9" s="14" t="s">
        <v>651</v>
      </c>
      <c r="C9" s="15" t="s">
        <v>1345</v>
      </c>
      <c r="D9" s="16">
        <v>1576.7195767195769</v>
      </c>
      <c r="E9" s="15" t="s">
        <v>1573</v>
      </c>
    </row>
    <row r="10" spans="1:8" x14ac:dyDescent="0.2">
      <c r="B10" s="4" t="s">
        <v>651</v>
      </c>
      <c r="C10" t="s">
        <v>453</v>
      </c>
      <c r="D10" s="6">
        <v>586.49289099526061</v>
      </c>
      <c r="E10" s="10" t="s">
        <v>1262</v>
      </c>
    </row>
    <row r="11" spans="1:8" x14ac:dyDescent="0.2">
      <c r="B11" s="4" t="s">
        <v>1795</v>
      </c>
      <c r="C11" s="15" t="s">
        <v>10</v>
      </c>
      <c r="D11" s="6">
        <v>0</v>
      </c>
      <c r="E11" s="10" t="s">
        <v>1472</v>
      </c>
    </row>
    <row r="12" spans="1:8" x14ac:dyDescent="0.2">
      <c r="B12" s="4" t="s">
        <v>141</v>
      </c>
      <c r="C12" t="s">
        <v>1344</v>
      </c>
      <c r="D12" s="6">
        <v>5398.5364357390135</v>
      </c>
      <c r="E12" s="10" t="s">
        <v>1348</v>
      </c>
    </row>
    <row r="13" spans="1:8" x14ac:dyDescent="0.2">
      <c r="B13" s="4" t="s">
        <v>778</v>
      </c>
      <c r="C13" t="s">
        <v>105</v>
      </c>
      <c r="D13" s="6">
        <v>3906.0031595576615</v>
      </c>
      <c r="E13" s="10" t="s">
        <v>1262</v>
      </c>
    </row>
    <row r="14" spans="1:8" x14ac:dyDescent="0.2">
      <c r="B14" s="4" t="s">
        <v>778</v>
      </c>
      <c r="C14" s="10" t="s">
        <v>12</v>
      </c>
      <c r="D14" s="6">
        <v>2549.2407809110632</v>
      </c>
      <c r="E14" s="10" t="s">
        <v>779</v>
      </c>
    </row>
    <row r="15" spans="1:8" x14ac:dyDescent="0.2">
      <c r="B15" s="4" t="s">
        <v>646</v>
      </c>
      <c r="C15" t="s">
        <v>509</v>
      </c>
      <c r="D15" s="6">
        <v>8723.3298356068553</v>
      </c>
      <c r="E15" s="10" t="s">
        <v>520</v>
      </c>
    </row>
    <row r="16" spans="1:8" x14ac:dyDescent="0.2">
      <c r="B16" s="4" t="s">
        <v>1767</v>
      </c>
      <c r="C16" s="15" t="s">
        <v>113</v>
      </c>
      <c r="D16" s="6">
        <v>4453.962947485722</v>
      </c>
      <c r="E16" t="s">
        <v>1286</v>
      </c>
      <c r="H16" s="10"/>
    </row>
    <row r="17" spans="2:5" x14ac:dyDescent="0.2">
      <c r="B17" s="4" t="s">
        <v>1767</v>
      </c>
      <c r="C17" t="s">
        <v>113</v>
      </c>
      <c r="D17" s="6">
        <v>3312.9629629629626</v>
      </c>
      <c r="E17" s="10" t="s">
        <v>1232</v>
      </c>
    </row>
    <row r="18" spans="2:5" x14ac:dyDescent="0.2">
      <c r="B18" s="14" t="s">
        <v>1804</v>
      </c>
      <c r="C18" s="15" t="s">
        <v>134</v>
      </c>
      <c r="D18" s="16">
        <v>493.84885764499126</v>
      </c>
      <c r="E18" s="15" t="s">
        <v>1513</v>
      </c>
    </row>
    <row r="19" spans="2:5" x14ac:dyDescent="0.2">
      <c r="B19" s="4" t="s">
        <v>638</v>
      </c>
      <c r="C19" t="s">
        <v>11</v>
      </c>
      <c r="D19" s="6">
        <v>4740.5293201868199</v>
      </c>
      <c r="E19" s="10" t="s">
        <v>1200</v>
      </c>
    </row>
    <row r="20" spans="2:5" x14ac:dyDescent="0.2">
      <c r="B20" s="4" t="s">
        <v>638</v>
      </c>
      <c r="C20" t="s">
        <v>73</v>
      </c>
      <c r="D20" s="6">
        <v>4035.5272999252056</v>
      </c>
      <c r="E20" s="10" t="s">
        <v>945</v>
      </c>
    </row>
    <row r="21" spans="2:5" x14ac:dyDescent="0.2">
      <c r="B21" s="4" t="s">
        <v>638</v>
      </c>
      <c r="C21" t="s">
        <v>73</v>
      </c>
      <c r="D21" s="6">
        <v>3989.1485809682804</v>
      </c>
      <c r="E21" s="10" t="s">
        <v>301</v>
      </c>
    </row>
    <row r="22" spans="2:5" x14ac:dyDescent="0.2">
      <c r="B22" s="4" t="s">
        <v>1793</v>
      </c>
      <c r="C22" t="s">
        <v>1343</v>
      </c>
      <c r="D22" s="6">
        <v>5695.4559397046587</v>
      </c>
      <c r="E22" s="10" t="s">
        <v>1348</v>
      </c>
    </row>
    <row r="23" spans="2:5" x14ac:dyDescent="0.2">
      <c r="B23" s="4" t="s">
        <v>1793</v>
      </c>
      <c r="C23" s="15" t="s">
        <v>1343</v>
      </c>
      <c r="D23" s="6">
        <v>1093.9457202505218</v>
      </c>
      <c r="E23" s="10" t="s">
        <v>1527</v>
      </c>
    </row>
    <row r="24" spans="2:5" x14ac:dyDescent="0.2">
      <c r="B24" s="4" t="s">
        <v>1263</v>
      </c>
      <c r="C24" t="s">
        <v>1260</v>
      </c>
      <c r="D24" s="6">
        <v>918.24644549763036</v>
      </c>
      <c r="E24" s="10" t="s">
        <v>1262</v>
      </c>
    </row>
    <row r="25" spans="2:5" x14ac:dyDescent="0.2">
      <c r="B25" s="4" t="s">
        <v>649</v>
      </c>
      <c r="C25" t="s">
        <v>519</v>
      </c>
      <c r="D25" s="6">
        <v>2297.69592601451</v>
      </c>
      <c r="E25" s="10" t="s">
        <v>520</v>
      </c>
    </row>
    <row r="26" spans="2:5" x14ac:dyDescent="0.2">
      <c r="B26" s="4" t="s">
        <v>649</v>
      </c>
      <c r="C26" t="s">
        <v>519</v>
      </c>
      <c r="D26" s="6">
        <v>1657.9223504721929</v>
      </c>
      <c r="E26" s="10" t="s">
        <v>520</v>
      </c>
    </row>
    <row r="27" spans="2:5" x14ac:dyDescent="0.2">
      <c r="B27" s="4" t="s">
        <v>1785</v>
      </c>
      <c r="C27" t="s">
        <v>453</v>
      </c>
      <c r="D27" s="6">
        <v>2000</v>
      </c>
      <c r="E27" s="10" t="s">
        <v>544</v>
      </c>
    </row>
    <row r="28" spans="2:5" x14ac:dyDescent="0.2">
      <c r="B28" s="4" t="s">
        <v>1422</v>
      </c>
      <c r="C28" s="10" t="s">
        <v>28</v>
      </c>
      <c r="D28" s="6">
        <v>9412.3938345391634</v>
      </c>
      <c r="E28" s="10" t="s">
        <v>1388</v>
      </c>
    </row>
    <row r="29" spans="2:5" x14ac:dyDescent="0.2">
      <c r="B29" s="14" t="s">
        <v>1791</v>
      </c>
      <c r="C29" s="10" t="s">
        <v>28</v>
      </c>
      <c r="D29" s="16">
        <v>8316.3877486580368</v>
      </c>
      <c r="E29" s="15" t="s">
        <v>1319</v>
      </c>
    </row>
    <row r="30" spans="2:5" x14ac:dyDescent="0.2">
      <c r="B30" s="14" t="s">
        <v>1815</v>
      </c>
      <c r="C30" t="s">
        <v>1334</v>
      </c>
      <c r="D30" s="16">
        <v>1100.5291005291006</v>
      </c>
      <c r="E30" t="s">
        <v>1573</v>
      </c>
    </row>
    <row r="31" spans="2:5" x14ac:dyDescent="0.2">
      <c r="B31" s="4" t="s">
        <v>214</v>
      </c>
      <c r="C31" s="10" t="s">
        <v>10</v>
      </c>
      <c r="D31" s="6">
        <v>1018.2363804247461</v>
      </c>
      <c r="E31" s="10" t="s">
        <v>1473</v>
      </c>
    </row>
    <row r="32" spans="2:5" x14ac:dyDescent="0.2">
      <c r="B32" s="4" t="s">
        <v>1789</v>
      </c>
      <c r="C32" t="s">
        <v>515</v>
      </c>
      <c r="D32" s="6">
        <v>2050.5461213425815</v>
      </c>
      <c r="E32" s="10" t="s">
        <v>520</v>
      </c>
    </row>
    <row r="33" spans="2:5" x14ac:dyDescent="0.2">
      <c r="B33" s="4" t="s">
        <v>643</v>
      </c>
      <c r="C33" t="s">
        <v>308</v>
      </c>
      <c r="D33" s="6">
        <v>4652.0317608594114</v>
      </c>
      <c r="E33" s="10" t="s">
        <v>928</v>
      </c>
    </row>
    <row r="34" spans="2:5" x14ac:dyDescent="0.2">
      <c r="B34" s="4" t="s">
        <v>1787</v>
      </c>
      <c r="C34" t="s">
        <v>50</v>
      </c>
      <c r="D34" s="6">
        <v>6666.6666666666661</v>
      </c>
      <c r="E34" s="10" t="s">
        <v>520</v>
      </c>
    </row>
    <row r="35" spans="2:5" x14ac:dyDescent="0.2">
      <c r="B35" s="14" t="s">
        <v>1762</v>
      </c>
      <c r="C35" t="s">
        <v>521</v>
      </c>
      <c r="D35" s="16">
        <v>8666.6666666666661</v>
      </c>
      <c r="E35" s="10" t="s">
        <v>1319</v>
      </c>
    </row>
    <row r="36" spans="2:5" x14ac:dyDescent="0.2">
      <c r="B36" s="4" t="s">
        <v>1762</v>
      </c>
      <c r="C36" t="s">
        <v>1132</v>
      </c>
      <c r="D36" s="6">
        <v>7984.9507005708347</v>
      </c>
      <c r="E36" s="10" t="s">
        <v>1200</v>
      </c>
    </row>
    <row r="37" spans="2:5" x14ac:dyDescent="0.2">
      <c r="B37" s="4" t="s">
        <v>1760</v>
      </c>
      <c r="C37" t="s">
        <v>503</v>
      </c>
      <c r="D37" s="6">
        <v>10000</v>
      </c>
      <c r="E37" s="10" t="s">
        <v>520</v>
      </c>
    </row>
    <row r="38" spans="2:5" x14ac:dyDescent="0.2">
      <c r="B38" s="14" t="s">
        <v>1760</v>
      </c>
      <c r="C38" t="s">
        <v>1132</v>
      </c>
      <c r="D38" s="16">
        <v>9333.3333333333339</v>
      </c>
      <c r="E38" s="15" t="s">
        <v>1348</v>
      </c>
    </row>
    <row r="39" spans="2:5" x14ac:dyDescent="0.2">
      <c r="B39" s="4" t="s">
        <v>1760</v>
      </c>
      <c r="C39" t="s">
        <v>1132</v>
      </c>
      <c r="D39" s="6">
        <v>8519.3946773351909</v>
      </c>
      <c r="E39" s="10" t="s">
        <v>1761</v>
      </c>
    </row>
    <row r="40" spans="2:5" x14ac:dyDescent="0.2">
      <c r="B40" s="14" t="s">
        <v>1321</v>
      </c>
      <c r="C40" t="s">
        <v>527</v>
      </c>
      <c r="D40" s="16">
        <v>7433.8490685191045</v>
      </c>
      <c r="E40" s="10" t="s">
        <v>1319</v>
      </c>
    </row>
    <row r="41" spans="2:5" x14ac:dyDescent="0.2">
      <c r="B41" s="4" t="s">
        <v>1797</v>
      </c>
      <c r="C41" s="10" t="s">
        <v>10</v>
      </c>
      <c r="D41" s="6">
        <v>2173.5918744228993</v>
      </c>
      <c r="E41" s="10" t="s">
        <v>1473</v>
      </c>
    </row>
    <row r="42" spans="2:5" x14ac:dyDescent="0.2">
      <c r="B42" s="4" t="s">
        <v>1586</v>
      </c>
      <c r="C42" s="15" t="s">
        <v>1536</v>
      </c>
      <c r="D42" s="6">
        <v>2167.9617453676037</v>
      </c>
      <c r="E42" s="10" t="s">
        <v>714</v>
      </c>
    </row>
    <row r="43" spans="2:5" x14ac:dyDescent="0.2">
      <c r="B43" s="14" t="s">
        <v>1586</v>
      </c>
      <c r="C43" s="15" t="s">
        <v>1536</v>
      </c>
      <c r="D43" s="16">
        <v>299.75728155339806</v>
      </c>
      <c r="E43" t="s">
        <v>1583</v>
      </c>
    </row>
    <row r="44" spans="2:5" x14ac:dyDescent="0.2">
      <c r="B44" s="14" t="s">
        <v>1814</v>
      </c>
      <c r="C44" s="15" t="s">
        <v>1536</v>
      </c>
      <c r="D44" s="16">
        <v>277.88069655427938</v>
      </c>
      <c r="E44" s="15" t="s">
        <v>1542</v>
      </c>
    </row>
    <row r="45" spans="2:5" x14ac:dyDescent="0.2">
      <c r="B45" s="14" t="s">
        <v>1814</v>
      </c>
      <c r="C45" t="s">
        <v>1334</v>
      </c>
      <c r="D45" s="16">
        <v>0</v>
      </c>
      <c r="E45" t="s">
        <v>1573</v>
      </c>
    </row>
    <row r="46" spans="2:5" x14ac:dyDescent="0.2">
      <c r="B46" s="4" t="s">
        <v>142</v>
      </c>
      <c r="C46" s="10" t="s">
        <v>10</v>
      </c>
      <c r="D46" s="6">
        <v>118.10681719496311</v>
      </c>
      <c r="E46" s="10" t="s">
        <v>1472</v>
      </c>
    </row>
    <row r="47" spans="2:5" x14ac:dyDescent="0.2">
      <c r="B47" s="14" t="s">
        <v>644</v>
      </c>
      <c r="C47" t="s">
        <v>10</v>
      </c>
      <c r="D47" s="16">
        <v>8981.2015249112665</v>
      </c>
      <c r="E47" s="10" t="s">
        <v>1348</v>
      </c>
    </row>
    <row r="48" spans="2:5" x14ac:dyDescent="0.2">
      <c r="B48" s="4" t="s">
        <v>644</v>
      </c>
      <c r="C48" t="s">
        <v>10</v>
      </c>
      <c r="D48" s="6">
        <v>8821.1103495544885</v>
      </c>
      <c r="E48" s="10" t="s">
        <v>1388</v>
      </c>
    </row>
    <row r="49" spans="2:5" x14ac:dyDescent="0.2">
      <c r="B49" s="4" t="s">
        <v>644</v>
      </c>
      <c r="C49" t="s">
        <v>880</v>
      </c>
      <c r="D49" s="6">
        <v>4554.8317046688389</v>
      </c>
      <c r="E49" s="10" t="s">
        <v>927</v>
      </c>
    </row>
    <row r="50" spans="2:5" x14ac:dyDescent="0.2">
      <c r="B50" s="4" t="s">
        <v>634</v>
      </c>
      <c r="C50" t="s">
        <v>50</v>
      </c>
      <c r="D50" s="6">
        <v>6987.2915937973657</v>
      </c>
      <c r="E50" s="10" t="s">
        <v>520</v>
      </c>
    </row>
    <row r="51" spans="2:5" x14ac:dyDescent="0.2">
      <c r="B51" s="4" t="s">
        <v>634</v>
      </c>
      <c r="C51" t="s">
        <v>1300</v>
      </c>
      <c r="D51" s="6">
        <v>5579.2075261101818</v>
      </c>
      <c r="E51" s="10" t="s">
        <v>520</v>
      </c>
    </row>
    <row r="52" spans="2:5" x14ac:dyDescent="0.2">
      <c r="B52" s="4" t="s">
        <v>634</v>
      </c>
      <c r="C52" t="s">
        <v>453</v>
      </c>
      <c r="D52" s="6">
        <v>3962.962962962963</v>
      </c>
      <c r="E52" s="10" t="s">
        <v>1232</v>
      </c>
    </row>
    <row r="53" spans="2:5" x14ac:dyDescent="0.2">
      <c r="B53" s="4" t="s">
        <v>634</v>
      </c>
      <c r="C53" t="s">
        <v>50</v>
      </c>
      <c r="D53" s="6">
        <v>1535.863717872086</v>
      </c>
      <c r="E53" s="10" t="s">
        <v>714</v>
      </c>
    </row>
    <row r="54" spans="2:5" x14ac:dyDescent="0.2">
      <c r="B54" s="4" t="s">
        <v>1770</v>
      </c>
      <c r="C54" t="s">
        <v>453</v>
      </c>
      <c r="D54" s="6">
        <v>4873.6176935229068</v>
      </c>
      <c r="E54" s="10" t="s">
        <v>1262</v>
      </c>
    </row>
    <row r="55" spans="2:5" x14ac:dyDescent="0.2">
      <c r="B55" s="4" t="s">
        <v>640</v>
      </c>
      <c r="C55" t="s">
        <v>453</v>
      </c>
      <c r="D55" s="6">
        <v>4254.7708594511769</v>
      </c>
      <c r="E55" t="s">
        <v>1286</v>
      </c>
    </row>
    <row r="56" spans="2:5" x14ac:dyDescent="0.2">
      <c r="B56" s="4" t="s">
        <v>640</v>
      </c>
      <c r="C56" t="s">
        <v>453</v>
      </c>
      <c r="D56" s="6">
        <v>3125.9259259259261</v>
      </c>
      <c r="E56" s="10" t="s">
        <v>1232</v>
      </c>
    </row>
    <row r="57" spans="2:5" x14ac:dyDescent="0.2">
      <c r="B57" s="4" t="s">
        <v>648</v>
      </c>
      <c r="C57" t="s">
        <v>505</v>
      </c>
      <c r="D57" s="6">
        <v>6636.3530371924917</v>
      </c>
      <c r="E57" s="10" t="s">
        <v>520</v>
      </c>
    </row>
    <row r="58" spans="2:5" x14ac:dyDescent="0.2">
      <c r="B58" s="4" t="s">
        <v>654</v>
      </c>
      <c r="C58" s="10" t="s">
        <v>12</v>
      </c>
      <c r="D58" s="6">
        <v>2000</v>
      </c>
      <c r="E58" s="10" t="s">
        <v>1472</v>
      </c>
    </row>
    <row r="59" spans="2:5" x14ac:dyDescent="0.2">
      <c r="B59" s="4" t="s">
        <v>654</v>
      </c>
      <c r="C59" s="10" t="s">
        <v>12</v>
      </c>
      <c r="D59" s="6">
        <v>688.92794376098425</v>
      </c>
      <c r="E59" s="10" t="s">
        <v>1513</v>
      </c>
    </row>
    <row r="60" spans="2:5" x14ac:dyDescent="0.2">
      <c r="B60" s="4" t="s">
        <v>1826</v>
      </c>
      <c r="C60" s="15" t="s">
        <v>1829</v>
      </c>
      <c r="D60" s="6">
        <v>1392.4843423799584</v>
      </c>
      <c r="E60" s="10" t="s">
        <v>1527</v>
      </c>
    </row>
    <row r="61" spans="2:5" x14ac:dyDescent="0.2">
      <c r="B61" s="14" t="s">
        <v>1801</v>
      </c>
      <c r="C61" s="15" t="s">
        <v>181</v>
      </c>
      <c r="D61" s="16">
        <v>896.30931458699479</v>
      </c>
      <c r="E61" s="15" t="s">
        <v>1513</v>
      </c>
    </row>
    <row r="62" spans="2:5" x14ac:dyDescent="0.2">
      <c r="B62" s="4" t="s">
        <v>635</v>
      </c>
      <c r="C62" s="10" t="s">
        <v>12</v>
      </c>
      <c r="D62" s="6">
        <v>938.73281530185284</v>
      </c>
      <c r="E62" s="10" t="s">
        <v>714</v>
      </c>
    </row>
    <row r="63" spans="2:5" x14ac:dyDescent="0.2">
      <c r="B63" s="14" t="s">
        <v>219</v>
      </c>
      <c r="C63" t="s">
        <v>115</v>
      </c>
      <c r="D63" s="6">
        <v>1574.8286604361372</v>
      </c>
      <c r="E63" s="10" t="s">
        <v>544</v>
      </c>
    </row>
    <row r="64" spans="2:5" x14ac:dyDescent="0.2">
      <c r="B64" s="14" t="s">
        <v>219</v>
      </c>
      <c r="C64" t="s">
        <v>11</v>
      </c>
      <c r="D64" s="16">
        <v>415.04854368932041</v>
      </c>
      <c r="E64" t="s">
        <v>1583</v>
      </c>
    </row>
    <row r="65" spans="2:8" x14ac:dyDescent="0.2">
      <c r="B65" s="4" t="s">
        <v>139</v>
      </c>
      <c r="C65" s="10" t="s">
        <v>10</v>
      </c>
      <c r="D65" s="6">
        <v>1231.4372557533652</v>
      </c>
      <c r="E65" s="10" t="s">
        <v>1472</v>
      </c>
    </row>
    <row r="66" spans="2:8" x14ac:dyDescent="0.2">
      <c r="B66" s="4" t="s">
        <v>1803</v>
      </c>
      <c r="C66" s="10" t="s">
        <v>181</v>
      </c>
      <c r="D66" s="6">
        <v>845.34270650263625</v>
      </c>
      <c r="E66" s="10" t="s">
        <v>1513</v>
      </c>
    </row>
    <row r="67" spans="2:8" x14ac:dyDescent="0.2">
      <c r="B67" s="4" t="s">
        <v>659</v>
      </c>
      <c r="C67" s="10" t="s">
        <v>1550</v>
      </c>
      <c r="D67" s="6">
        <v>908.61159929701228</v>
      </c>
      <c r="E67" s="10" t="s">
        <v>1513</v>
      </c>
    </row>
    <row r="68" spans="2:8" x14ac:dyDescent="0.2">
      <c r="B68" s="4" t="s">
        <v>1805</v>
      </c>
      <c r="C68" s="10" t="s">
        <v>12</v>
      </c>
      <c r="D68" s="6">
        <v>316.34446397188049</v>
      </c>
      <c r="E68" s="10" t="s">
        <v>1513</v>
      </c>
    </row>
    <row r="69" spans="2:8" x14ac:dyDescent="0.2">
      <c r="B69" s="4" t="s">
        <v>1786</v>
      </c>
      <c r="C69" t="s">
        <v>120</v>
      </c>
      <c r="D69" s="6">
        <v>534.0809968847351</v>
      </c>
      <c r="E69" s="10" t="s">
        <v>544</v>
      </c>
    </row>
    <row r="70" spans="2:8" x14ac:dyDescent="0.2">
      <c r="B70" s="4" t="s">
        <v>1320</v>
      </c>
      <c r="C70" t="s">
        <v>50</v>
      </c>
      <c r="D70" s="6">
        <v>8286.2856541416695</v>
      </c>
      <c r="E70" s="10" t="s">
        <v>1319</v>
      </c>
    </row>
    <row r="71" spans="2:8" x14ac:dyDescent="0.2">
      <c r="B71" s="4" t="s">
        <v>1320</v>
      </c>
      <c r="C71" t="s">
        <v>453</v>
      </c>
      <c r="D71" s="6">
        <v>3617.6935229067931</v>
      </c>
      <c r="E71" s="10" t="s">
        <v>1262</v>
      </c>
      <c r="F71" s="6"/>
      <c r="G71" s="10"/>
      <c r="H71" s="10"/>
    </row>
    <row r="72" spans="2:8" x14ac:dyDescent="0.2">
      <c r="B72" s="4" t="s">
        <v>1320</v>
      </c>
      <c r="C72" t="s">
        <v>50</v>
      </c>
      <c r="D72" s="6">
        <v>455.11482254697285</v>
      </c>
      <c r="E72" s="10" t="s">
        <v>1527</v>
      </c>
      <c r="F72" s="6"/>
      <c r="G72" s="10"/>
    </row>
    <row r="73" spans="2:8" collapsed="1" x14ac:dyDescent="0.2">
      <c r="B73" s="4" t="s">
        <v>1763</v>
      </c>
      <c r="C73" t="s">
        <v>50</v>
      </c>
      <c r="D73" s="6">
        <v>7707.8360145303577</v>
      </c>
      <c r="E73" s="10" t="s">
        <v>1200</v>
      </c>
      <c r="F73" s="6"/>
      <c r="G73" s="10"/>
    </row>
    <row r="74" spans="2:8" collapsed="1" x14ac:dyDescent="0.2">
      <c r="B74" s="4" t="s">
        <v>1796</v>
      </c>
      <c r="C74" s="10" t="s">
        <v>10</v>
      </c>
      <c r="D74" s="6">
        <v>3666.6666666666665</v>
      </c>
      <c r="E74" s="10" t="s">
        <v>1473</v>
      </c>
      <c r="F74" s="6"/>
      <c r="G74" s="10"/>
    </row>
    <row r="75" spans="2:8" x14ac:dyDescent="0.2">
      <c r="B75" s="4" t="s">
        <v>1800</v>
      </c>
      <c r="C75" s="10" t="s">
        <v>10</v>
      </c>
      <c r="D75" s="6">
        <v>2000</v>
      </c>
      <c r="E75" s="10" t="s">
        <v>1477</v>
      </c>
      <c r="F75" s="6"/>
      <c r="G75" s="10"/>
    </row>
    <row r="76" spans="2:8" x14ac:dyDescent="0.2">
      <c r="B76" s="4" t="s">
        <v>657</v>
      </c>
      <c r="C76" s="10" t="s">
        <v>10</v>
      </c>
      <c r="D76" s="16">
        <v>99.001302648719061</v>
      </c>
      <c r="E76" s="10" t="s">
        <v>1472</v>
      </c>
      <c r="F76" s="6"/>
      <c r="G76" s="10"/>
    </row>
    <row r="77" spans="2:8" x14ac:dyDescent="0.2">
      <c r="B77" s="4" t="s">
        <v>217</v>
      </c>
      <c r="C77" s="10" t="s">
        <v>10</v>
      </c>
      <c r="D77" s="6">
        <v>1823.1763619575252</v>
      </c>
      <c r="E77" s="10" t="s">
        <v>1473</v>
      </c>
    </row>
    <row r="78" spans="2:8" x14ac:dyDescent="0.2">
      <c r="B78" s="4" t="s">
        <v>1792</v>
      </c>
      <c r="C78" t="s">
        <v>50</v>
      </c>
      <c r="D78" s="6">
        <v>8292.8881293545419</v>
      </c>
      <c r="E78" s="10" t="s">
        <v>1348</v>
      </c>
    </row>
    <row r="79" spans="2:8" collapsed="1" x14ac:dyDescent="0.2">
      <c r="B79" s="4" t="s">
        <v>1792</v>
      </c>
      <c r="C79" t="s">
        <v>1246</v>
      </c>
      <c r="D79" s="6">
        <v>4589.2575039494468</v>
      </c>
      <c r="E79" s="10" t="s">
        <v>1262</v>
      </c>
    </row>
    <row r="80" spans="2:8" collapsed="1" x14ac:dyDescent="0.2">
      <c r="B80" s="4" t="s">
        <v>652</v>
      </c>
      <c r="C80" s="10" t="s">
        <v>12</v>
      </c>
      <c r="D80" s="6">
        <v>2970.1378254211331</v>
      </c>
      <c r="E80" s="10" t="s">
        <v>752</v>
      </c>
    </row>
    <row r="81" spans="2:7" collapsed="1" x14ac:dyDescent="0.2">
      <c r="B81" s="14" t="s">
        <v>1810</v>
      </c>
      <c r="C81" s="15" t="s">
        <v>1334</v>
      </c>
      <c r="D81" s="16">
        <v>1763.6684303350969</v>
      </c>
      <c r="E81" s="15" t="s">
        <v>1573</v>
      </c>
    </row>
    <row r="82" spans="2:7" x14ac:dyDescent="0.2">
      <c r="B82" s="14" t="s">
        <v>1810</v>
      </c>
      <c r="C82" t="s">
        <v>533</v>
      </c>
      <c r="D82" s="6">
        <v>1078.8410642150718</v>
      </c>
      <c r="E82" t="s">
        <v>1286</v>
      </c>
    </row>
    <row r="83" spans="2:7" x14ac:dyDescent="0.2">
      <c r="B83" s="14" t="s">
        <v>1810</v>
      </c>
      <c r="C83" s="15" t="s">
        <v>1536</v>
      </c>
      <c r="D83" s="16">
        <v>912.93071507965931</v>
      </c>
      <c r="E83" s="15" t="s">
        <v>1542</v>
      </c>
    </row>
    <row r="84" spans="2:7" x14ac:dyDescent="0.2">
      <c r="B84" s="14" t="s">
        <v>1810</v>
      </c>
      <c r="C84" t="s">
        <v>1334</v>
      </c>
      <c r="D84" s="16">
        <v>333.33333333333331</v>
      </c>
      <c r="E84" t="s">
        <v>1585</v>
      </c>
    </row>
    <row r="85" spans="2:7" x14ac:dyDescent="0.2">
      <c r="B85" s="4" t="s">
        <v>660</v>
      </c>
      <c r="C85" s="10" t="s">
        <v>12</v>
      </c>
      <c r="D85" s="16">
        <v>1000</v>
      </c>
      <c r="E85" s="10" t="s">
        <v>1513</v>
      </c>
    </row>
    <row r="86" spans="2:7" collapsed="1" x14ac:dyDescent="0.2">
      <c r="B86" s="4" t="s">
        <v>1764</v>
      </c>
      <c r="C86" t="s">
        <v>28</v>
      </c>
      <c r="D86" s="6">
        <v>2157.7581733264142</v>
      </c>
      <c r="E86" s="10" t="s">
        <v>1200</v>
      </c>
    </row>
    <row r="87" spans="2:7" x14ac:dyDescent="0.2">
      <c r="B87" s="14" t="s">
        <v>1764</v>
      </c>
      <c r="C87" s="15" t="s">
        <v>28</v>
      </c>
      <c r="D87" s="16">
        <v>2093.4638459109569</v>
      </c>
      <c r="E87" s="15" t="s">
        <v>1319</v>
      </c>
    </row>
    <row r="88" spans="2:7" x14ac:dyDescent="0.2">
      <c r="B88" s="4" t="s">
        <v>1764</v>
      </c>
      <c r="C88" s="15" t="s">
        <v>28</v>
      </c>
      <c r="D88" s="6">
        <v>0</v>
      </c>
      <c r="E88" s="10" t="s">
        <v>1527</v>
      </c>
    </row>
    <row r="89" spans="2:7" x14ac:dyDescent="0.2">
      <c r="B89" s="4" t="s">
        <v>222</v>
      </c>
      <c r="C89" t="s">
        <v>515</v>
      </c>
      <c r="D89" s="6">
        <v>4032.5281033245633</v>
      </c>
      <c r="E89" s="10" t="s">
        <v>520</v>
      </c>
    </row>
    <row r="90" spans="2:7" x14ac:dyDescent="0.2">
      <c r="B90" s="14" t="s">
        <v>1824</v>
      </c>
      <c r="C90" t="s">
        <v>533</v>
      </c>
      <c r="D90" s="6">
        <v>1556.1370716510903</v>
      </c>
      <c r="E90" s="10" t="s">
        <v>544</v>
      </c>
    </row>
    <row r="91" spans="2:7" x14ac:dyDescent="0.2">
      <c r="B91" s="14" t="s">
        <v>1824</v>
      </c>
      <c r="C91" t="s">
        <v>1334</v>
      </c>
      <c r="D91" s="16">
        <v>282.76699029126212</v>
      </c>
      <c r="E91" t="s">
        <v>1583</v>
      </c>
    </row>
    <row r="92" spans="2:7" x14ac:dyDescent="0.2">
      <c r="B92" s="4" t="s">
        <v>658</v>
      </c>
      <c r="C92" s="10" t="s">
        <v>10</v>
      </c>
      <c r="D92" s="6">
        <v>2644.6214219759931</v>
      </c>
      <c r="E92" s="10" t="s">
        <v>1473</v>
      </c>
      <c r="F92" s="6"/>
      <c r="G92" s="10" t="s">
        <v>520</v>
      </c>
    </row>
    <row r="93" spans="2:7" x14ac:dyDescent="0.2">
      <c r="B93" s="4" t="s">
        <v>658</v>
      </c>
      <c r="C93" s="10" t="s">
        <v>10</v>
      </c>
      <c r="D93" s="6">
        <v>1955.6451612903229</v>
      </c>
      <c r="E93" s="10" t="s">
        <v>1477</v>
      </c>
      <c r="F93" s="6"/>
      <c r="G93" s="10" t="s">
        <v>520</v>
      </c>
    </row>
    <row r="94" spans="2:7" x14ac:dyDescent="0.2">
      <c r="B94" s="14" t="s">
        <v>1822</v>
      </c>
      <c r="C94" t="s">
        <v>1566</v>
      </c>
      <c r="D94" s="16">
        <v>0</v>
      </c>
      <c r="E94" t="s">
        <v>1573</v>
      </c>
      <c r="F94" s="6"/>
      <c r="G94" s="10" t="s">
        <v>520</v>
      </c>
    </row>
    <row r="95" spans="2:7" x14ac:dyDescent="0.2">
      <c r="B95" s="14" t="s">
        <v>1823</v>
      </c>
      <c r="C95" t="s">
        <v>1334</v>
      </c>
      <c r="D95" s="16">
        <v>0</v>
      </c>
      <c r="E95" t="s">
        <v>1573</v>
      </c>
      <c r="F95" s="6"/>
      <c r="G95" s="10" t="s">
        <v>520</v>
      </c>
    </row>
    <row r="96" spans="2:7" x14ac:dyDescent="0.2">
      <c r="B96" s="4" t="s">
        <v>637</v>
      </c>
      <c r="C96" t="s">
        <v>12</v>
      </c>
      <c r="D96" s="6">
        <v>7085.7730653584431</v>
      </c>
      <c r="E96" s="10" t="s">
        <v>929</v>
      </c>
      <c r="F96" s="6"/>
      <c r="G96" s="10" t="s">
        <v>520</v>
      </c>
    </row>
    <row r="97" spans="2:7" x14ac:dyDescent="0.2">
      <c r="B97" s="4" t="s">
        <v>637</v>
      </c>
      <c r="C97" t="s">
        <v>509</v>
      </c>
      <c r="D97" s="6">
        <v>5442.0792473889815</v>
      </c>
      <c r="E97" s="10" t="s">
        <v>520</v>
      </c>
      <c r="F97" s="6"/>
      <c r="G97" s="10" t="s">
        <v>520</v>
      </c>
    </row>
    <row r="98" spans="2:7" x14ac:dyDescent="0.2">
      <c r="B98" s="4" t="s">
        <v>637</v>
      </c>
      <c r="C98" t="s">
        <v>12</v>
      </c>
      <c r="D98" s="6">
        <v>3076.9525267993877</v>
      </c>
      <c r="E98" s="10" t="s">
        <v>752</v>
      </c>
      <c r="F98" s="6"/>
      <c r="G98" s="10" t="s">
        <v>520</v>
      </c>
    </row>
    <row r="99" spans="2:7" x14ac:dyDescent="0.2">
      <c r="B99" s="4" t="s">
        <v>1788</v>
      </c>
      <c r="C99" t="s">
        <v>505</v>
      </c>
      <c r="D99" s="6">
        <v>9814.6204966771584</v>
      </c>
      <c r="E99" s="10" t="s">
        <v>520</v>
      </c>
      <c r="F99" s="6"/>
      <c r="G99" s="10" t="s">
        <v>520</v>
      </c>
    </row>
    <row r="100" spans="2:7" x14ac:dyDescent="0.2">
      <c r="B100" s="4" t="s">
        <v>1788</v>
      </c>
      <c r="C100" t="s">
        <v>505</v>
      </c>
      <c r="D100" s="6">
        <v>6421.1113768635887</v>
      </c>
      <c r="E100" s="10" t="s">
        <v>520</v>
      </c>
      <c r="F100" s="6"/>
      <c r="G100" s="10" t="s">
        <v>520</v>
      </c>
    </row>
    <row r="101" spans="2:7" x14ac:dyDescent="0.2">
      <c r="B101" s="4" t="s">
        <v>1768</v>
      </c>
      <c r="C101" t="s">
        <v>118</v>
      </c>
      <c r="D101" s="6">
        <v>1460.509820309235</v>
      </c>
      <c r="E101" t="s">
        <v>1286</v>
      </c>
      <c r="F101" s="6"/>
      <c r="G101" s="10" t="s">
        <v>520</v>
      </c>
    </row>
    <row r="102" spans="2:7" x14ac:dyDescent="0.2">
      <c r="B102" s="4" t="s">
        <v>1768</v>
      </c>
      <c r="C102" t="s">
        <v>118</v>
      </c>
      <c r="D102" s="6">
        <v>1037.037037037037</v>
      </c>
      <c r="E102" s="10" t="s">
        <v>1232</v>
      </c>
      <c r="F102" s="6"/>
      <c r="G102" s="10" t="s">
        <v>520</v>
      </c>
    </row>
    <row r="103" spans="2:7" x14ac:dyDescent="0.2">
      <c r="B103" s="4" t="s">
        <v>1780</v>
      </c>
      <c r="C103" t="s">
        <v>118</v>
      </c>
      <c r="D103" s="6">
        <v>1805.9618331243903</v>
      </c>
      <c r="E103" t="s">
        <v>1286</v>
      </c>
      <c r="G103" t="s">
        <v>1319</v>
      </c>
    </row>
    <row r="104" spans="2:7" x14ac:dyDescent="0.2">
      <c r="B104" s="14" t="s">
        <v>1322</v>
      </c>
      <c r="C104" t="s">
        <v>509</v>
      </c>
      <c r="D104" s="16">
        <v>6399.4316387748659</v>
      </c>
      <c r="E104" s="15" t="s">
        <v>1319</v>
      </c>
      <c r="G104" t="s">
        <v>1319</v>
      </c>
    </row>
    <row r="105" spans="2:7" x14ac:dyDescent="0.2">
      <c r="B105" s="14" t="s">
        <v>1322</v>
      </c>
      <c r="C105" t="s">
        <v>118</v>
      </c>
      <c r="D105" s="6">
        <v>3481.4375987361768</v>
      </c>
      <c r="E105" s="10" t="s">
        <v>1262</v>
      </c>
      <c r="G105" t="s">
        <v>1319</v>
      </c>
    </row>
    <row r="106" spans="2:7" x14ac:dyDescent="0.2">
      <c r="B106" s="14" t="s">
        <v>1322</v>
      </c>
      <c r="C106" t="s">
        <v>118</v>
      </c>
      <c r="D106" s="6">
        <v>1620.0417536534446</v>
      </c>
      <c r="E106" s="10" t="s">
        <v>1527</v>
      </c>
      <c r="G106" t="s">
        <v>1319</v>
      </c>
    </row>
    <row r="107" spans="2:7" x14ac:dyDescent="0.2">
      <c r="B107" s="4" t="s">
        <v>1798</v>
      </c>
      <c r="C107" s="10" t="s">
        <v>50</v>
      </c>
      <c r="D107" s="6">
        <v>1201.0618651892887</v>
      </c>
      <c r="E107" s="10" t="s">
        <v>1473</v>
      </c>
      <c r="G107" t="s">
        <v>1319</v>
      </c>
    </row>
    <row r="108" spans="2:7" x14ac:dyDescent="0.2">
      <c r="B108" s="4" t="s">
        <v>636</v>
      </c>
      <c r="C108" t="s">
        <v>163</v>
      </c>
      <c r="D108" s="6">
        <v>7459.9332220367278</v>
      </c>
      <c r="E108" s="10" t="s">
        <v>301</v>
      </c>
      <c r="G108" t="s">
        <v>1319</v>
      </c>
    </row>
    <row r="109" spans="2:7" x14ac:dyDescent="0.2">
      <c r="B109" s="4" t="s">
        <v>636</v>
      </c>
      <c r="C109" t="s">
        <v>118</v>
      </c>
      <c r="D109" s="6">
        <v>5000</v>
      </c>
      <c r="E109" s="10" t="s">
        <v>1262</v>
      </c>
      <c r="G109" t="s">
        <v>1319</v>
      </c>
    </row>
    <row r="110" spans="2:7" x14ac:dyDescent="0.2">
      <c r="B110" s="4" t="s">
        <v>636</v>
      </c>
      <c r="C110" s="15" t="s">
        <v>205</v>
      </c>
      <c r="D110" s="16">
        <v>2717.6723193549801</v>
      </c>
      <c r="E110" s="15" t="s">
        <v>1348</v>
      </c>
      <c r="G110" t="s">
        <v>1319</v>
      </c>
    </row>
    <row r="111" spans="2:7" x14ac:dyDescent="0.2">
      <c r="B111" s="14" t="s">
        <v>1813</v>
      </c>
      <c r="C111" s="15" t="s">
        <v>1132</v>
      </c>
      <c r="D111" s="16">
        <v>368.28454983327157</v>
      </c>
      <c r="E111" s="15" t="s">
        <v>1542</v>
      </c>
      <c r="G111" t="s">
        <v>1319</v>
      </c>
    </row>
    <row r="112" spans="2:7" x14ac:dyDescent="0.2">
      <c r="B112" s="4" t="s">
        <v>1295</v>
      </c>
      <c r="C112" t="s">
        <v>115</v>
      </c>
      <c r="D112" s="6">
        <v>1204.4859813084113</v>
      </c>
      <c r="E112" s="10" t="s">
        <v>544</v>
      </c>
      <c r="G112" t="s">
        <v>1319</v>
      </c>
    </row>
    <row r="113" spans="2:7" x14ac:dyDescent="0.2">
      <c r="B113" s="4" t="s">
        <v>40</v>
      </c>
      <c r="C113" t="s">
        <v>11</v>
      </c>
      <c r="D113" s="6">
        <v>5801.7046442859637</v>
      </c>
      <c r="E113" s="10" t="s">
        <v>1761</v>
      </c>
      <c r="G113" t="s">
        <v>1319</v>
      </c>
    </row>
    <row r="114" spans="2:7" x14ac:dyDescent="0.2">
      <c r="B114" s="14" t="s">
        <v>40</v>
      </c>
      <c r="C114" t="s">
        <v>11</v>
      </c>
      <c r="D114" s="16">
        <v>432.03883495145629</v>
      </c>
      <c r="E114" t="s">
        <v>1583</v>
      </c>
      <c r="G114" t="s">
        <v>1319</v>
      </c>
    </row>
    <row r="115" spans="2:7" x14ac:dyDescent="0.2">
      <c r="B115" s="4" t="s">
        <v>1806</v>
      </c>
      <c r="C115" t="s">
        <v>522</v>
      </c>
      <c r="D115" s="16">
        <v>604.56942003514939</v>
      </c>
      <c r="E115" s="10" t="s">
        <v>1513</v>
      </c>
      <c r="G115" t="s">
        <v>1319</v>
      </c>
    </row>
    <row r="116" spans="2:7" x14ac:dyDescent="0.2">
      <c r="B116" s="14" t="s">
        <v>1775</v>
      </c>
      <c r="C116" s="15" t="s">
        <v>115</v>
      </c>
      <c r="D116" s="6">
        <v>3316.617913358406</v>
      </c>
      <c r="E116" t="s">
        <v>1286</v>
      </c>
    </row>
    <row r="117" spans="2:7" x14ac:dyDescent="0.2">
      <c r="B117" s="4" t="s">
        <v>92</v>
      </c>
      <c r="C117" t="s">
        <v>1345</v>
      </c>
      <c r="D117" s="6">
        <v>5317.5583892029263</v>
      </c>
      <c r="E117" s="10" t="s">
        <v>1348</v>
      </c>
    </row>
    <row r="118" spans="2:7" x14ac:dyDescent="0.2">
      <c r="B118" s="4" t="s">
        <v>92</v>
      </c>
      <c r="C118" t="s">
        <v>104</v>
      </c>
      <c r="D118" s="6">
        <v>2942.338072669826</v>
      </c>
      <c r="E118" s="10" t="s">
        <v>1262</v>
      </c>
    </row>
    <row r="119" spans="2:7" x14ac:dyDescent="0.2">
      <c r="B119" s="4" t="s">
        <v>218</v>
      </c>
      <c r="C119" t="s">
        <v>522</v>
      </c>
      <c r="D119" s="6">
        <v>1670.8217913204064</v>
      </c>
      <c r="E119" s="10" t="s">
        <v>1473</v>
      </c>
    </row>
    <row r="120" spans="2:7" x14ac:dyDescent="0.2">
      <c r="B120" s="4" t="s">
        <v>641</v>
      </c>
      <c r="C120" t="s">
        <v>113</v>
      </c>
      <c r="D120" s="6">
        <v>3845.2430700654681</v>
      </c>
      <c r="E120" t="s">
        <v>1286</v>
      </c>
    </row>
    <row r="121" spans="2:7" x14ac:dyDescent="0.2">
      <c r="B121" s="4" t="s">
        <v>641</v>
      </c>
      <c r="C121" t="s">
        <v>113</v>
      </c>
      <c r="D121" s="6">
        <v>1701.8518518518517</v>
      </c>
      <c r="E121" s="10" t="s">
        <v>1232</v>
      </c>
    </row>
    <row r="122" spans="2:7" x14ac:dyDescent="0.2">
      <c r="B122" s="4" t="s">
        <v>1779</v>
      </c>
      <c r="C122" t="s">
        <v>109</v>
      </c>
      <c r="D122" s="6">
        <v>2207.8283883549238</v>
      </c>
      <c r="E122" t="s">
        <v>1286</v>
      </c>
    </row>
    <row r="123" spans="2:7" x14ac:dyDescent="0.2">
      <c r="B123" s="4" t="s">
        <v>1781</v>
      </c>
      <c r="C123" t="s">
        <v>110</v>
      </c>
      <c r="D123" s="6">
        <v>1358.8243487950967</v>
      </c>
      <c r="E123" t="s">
        <v>1286</v>
      </c>
    </row>
    <row r="124" spans="2:7" x14ac:dyDescent="0.2">
      <c r="B124" s="4" t="s">
        <v>1778</v>
      </c>
      <c r="C124" t="s">
        <v>120</v>
      </c>
      <c r="D124" s="6">
        <v>2994.1496030087756</v>
      </c>
      <c r="E124" t="s">
        <v>1286</v>
      </c>
    </row>
    <row r="125" spans="2:7" x14ac:dyDescent="0.2">
      <c r="B125" s="4" t="s">
        <v>1782</v>
      </c>
      <c r="C125" t="s">
        <v>120</v>
      </c>
      <c r="D125" s="6">
        <v>1040.5348934391977</v>
      </c>
      <c r="E125" t="s">
        <v>1286</v>
      </c>
    </row>
    <row r="126" spans="2:7" x14ac:dyDescent="0.2">
      <c r="B126" s="4" t="s">
        <v>1324</v>
      </c>
      <c r="C126" t="s">
        <v>509</v>
      </c>
      <c r="D126" s="6">
        <v>6203.768024418483</v>
      </c>
      <c r="E126" s="10" t="s">
        <v>1319</v>
      </c>
    </row>
    <row r="127" spans="2:7" x14ac:dyDescent="0.2">
      <c r="B127" s="4" t="s">
        <v>22</v>
      </c>
      <c r="C127" t="s">
        <v>50</v>
      </c>
      <c r="D127" s="6">
        <v>8862.0729858925024</v>
      </c>
      <c r="E127" s="10" t="s">
        <v>520</v>
      </c>
    </row>
    <row r="128" spans="2:7" x14ac:dyDescent="0.2">
      <c r="B128" s="4" t="s">
        <v>22</v>
      </c>
      <c r="C128" t="s">
        <v>50</v>
      </c>
      <c r="D128" s="6">
        <v>7821.0714661614575</v>
      </c>
      <c r="E128" s="10" t="s">
        <v>1319</v>
      </c>
    </row>
    <row r="129" spans="2:5" x14ac:dyDescent="0.2">
      <c r="B129" s="4" t="s">
        <v>22</v>
      </c>
      <c r="C129" t="s">
        <v>453</v>
      </c>
      <c r="D129" s="6">
        <v>4636.650868878357</v>
      </c>
      <c r="E129" s="10" t="s">
        <v>1262</v>
      </c>
    </row>
    <row r="130" spans="2:5" x14ac:dyDescent="0.2">
      <c r="B130" s="14" t="s">
        <v>1819</v>
      </c>
      <c r="C130" t="s">
        <v>1334</v>
      </c>
      <c r="D130" s="16">
        <v>356.26102292768957</v>
      </c>
      <c r="E130" t="s">
        <v>1573</v>
      </c>
    </row>
    <row r="131" spans="2:5" x14ac:dyDescent="0.2">
      <c r="B131" s="4" t="s">
        <v>1784</v>
      </c>
      <c r="C131" t="s">
        <v>113</v>
      </c>
      <c r="D131" s="6">
        <v>116.31146399219948</v>
      </c>
      <c r="E131" t="s">
        <v>1286</v>
      </c>
    </row>
    <row r="132" spans="2:5" x14ac:dyDescent="0.2">
      <c r="B132" s="4" t="s">
        <v>1783</v>
      </c>
      <c r="C132" t="s">
        <v>106</v>
      </c>
      <c r="D132" s="6">
        <v>1032.1771834517342</v>
      </c>
      <c r="E132" t="s">
        <v>1286</v>
      </c>
    </row>
    <row r="133" spans="2:5" x14ac:dyDescent="0.2">
      <c r="B133" s="4" t="s">
        <v>213</v>
      </c>
      <c r="C133" t="s">
        <v>522</v>
      </c>
      <c r="D133" s="6">
        <v>0</v>
      </c>
      <c r="E133" s="10" t="s">
        <v>1472</v>
      </c>
    </row>
    <row r="134" spans="2:5" x14ac:dyDescent="0.2">
      <c r="B134" s="4" t="s">
        <v>1794</v>
      </c>
      <c r="C134" t="s">
        <v>522</v>
      </c>
      <c r="D134" s="6">
        <v>7546.0477844437437</v>
      </c>
      <c r="E134" s="10" t="s">
        <v>1319</v>
      </c>
    </row>
    <row r="135" spans="2:5" x14ac:dyDescent="0.2">
      <c r="B135" s="4" t="s">
        <v>1794</v>
      </c>
      <c r="C135" t="s">
        <v>511</v>
      </c>
      <c r="D135" s="6">
        <v>5595.1526747986918</v>
      </c>
      <c r="E135" s="10" t="s">
        <v>520</v>
      </c>
    </row>
    <row r="136" spans="2:5" x14ac:dyDescent="0.2">
      <c r="B136" s="4" t="s">
        <v>1794</v>
      </c>
      <c r="C136" t="s">
        <v>522</v>
      </c>
      <c r="D136" s="6">
        <v>1247.9374728614853</v>
      </c>
      <c r="E136" s="10" t="s">
        <v>1472</v>
      </c>
    </row>
    <row r="137" spans="2:5" x14ac:dyDescent="0.2">
      <c r="B137" s="4" t="s">
        <v>57</v>
      </c>
      <c r="C137" t="s">
        <v>505</v>
      </c>
      <c r="D137" s="6">
        <v>9390.2296840387098</v>
      </c>
      <c r="E137" s="10" t="s">
        <v>520</v>
      </c>
    </row>
    <row r="138" spans="2:5" x14ac:dyDescent="0.2">
      <c r="B138" s="4" t="s">
        <v>653</v>
      </c>
      <c r="C138" t="s">
        <v>118</v>
      </c>
      <c r="D138" s="6">
        <v>1121.4953271028037</v>
      </c>
      <c r="E138" s="10" t="s">
        <v>544</v>
      </c>
    </row>
    <row r="139" spans="2:5" x14ac:dyDescent="0.2">
      <c r="B139" s="14" t="s">
        <v>1818</v>
      </c>
      <c r="C139" t="s">
        <v>1334</v>
      </c>
      <c r="D139" s="16">
        <v>451.49911816578481</v>
      </c>
      <c r="E139" t="s">
        <v>1573</v>
      </c>
    </row>
    <row r="140" spans="2:5" x14ac:dyDescent="0.2">
      <c r="B140" s="4" t="s">
        <v>1802</v>
      </c>
      <c r="C140" s="10" t="s">
        <v>12</v>
      </c>
      <c r="D140" s="16">
        <v>857.64499121265385</v>
      </c>
      <c r="E140" s="10" t="s">
        <v>1513</v>
      </c>
    </row>
    <row r="141" spans="2:5" x14ac:dyDescent="0.2">
      <c r="B141" s="14" t="s">
        <v>1816</v>
      </c>
      <c r="C141" t="s">
        <v>28</v>
      </c>
      <c r="D141" s="16">
        <v>814.81481481481478</v>
      </c>
      <c r="E141" t="s">
        <v>1573</v>
      </c>
    </row>
    <row r="142" spans="2:5" x14ac:dyDescent="0.2">
      <c r="B142" s="14" t="s">
        <v>1816</v>
      </c>
      <c r="C142" t="s">
        <v>28</v>
      </c>
      <c r="D142" s="16">
        <v>100.3861003861004</v>
      </c>
      <c r="E142" t="s">
        <v>1585</v>
      </c>
    </row>
    <row r="143" spans="2:5" x14ac:dyDescent="0.2">
      <c r="B143" s="4" t="s">
        <v>647</v>
      </c>
      <c r="C143" t="s">
        <v>108</v>
      </c>
      <c r="D143" s="6">
        <v>7553.923283199254</v>
      </c>
      <c r="E143" s="10" t="s">
        <v>520</v>
      </c>
    </row>
    <row r="144" spans="2:5" x14ac:dyDescent="0.2">
      <c r="B144" s="4" t="s">
        <v>1765</v>
      </c>
      <c r="C144" t="s">
        <v>105</v>
      </c>
      <c r="D144" s="6">
        <v>3707.4074074074065</v>
      </c>
      <c r="E144" s="10" t="s">
        <v>1232</v>
      </c>
    </row>
    <row r="145" spans="2:5" x14ac:dyDescent="0.2">
      <c r="B145" s="4" t="s">
        <v>639</v>
      </c>
      <c r="C145" t="s">
        <v>104</v>
      </c>
      <c r="D145" s="6">
        <v>2642.5925925925926</v>
      </c>
      <c r="E145" s="10" t="s">
        <v>1232</v>
      </c>
    </row>
    <row r="146" spans="2:5" x14ac:dyDescent="0.2">
      <c r="B146" s="4" t="s">
        <v>1766</v>
      </c>
      <c r="C146" t="s">
        <v>113</v>
      </c>
      <c r="D146" s="6">
        <v>3954.5897757347821</v>
      </c>
      <c r="E146" t="s">
        <v>1286</v>
      </c>
    </row>
    <row r="147" spans="2:5" x14ac:dyDescent="0.2">
      <c r="B147" s="4" t="s">
        <v>1766</v>
      </c>
      <c r="C147" t="s">
        <v>113</v>
      </c>
      <c r="D147" s="6">
        <v>3388.8888888888891</v>
      </c>
      <c r="E147" s="10" t="s">
        <v>1232</v>
      </c>
    </row>
    <row r="148" spans="2:5" x14ac:dyDescent="0.2">
      <c r="B148" s="4" t="s">
        <v>23</v>
      </c>
      <c r="C148" t="s">
        <v>511</v>
      </c>
      <c r="D148" s="6">
        <v>8245.3072169756324</v>
      </c>
      <c r="E148" s="10" t="s">
        <v>520</v>
      </c>
    </row>
    <row r="149" spans="2:5" x14ac:dyDescent="0.2">
      <c r="B149" s="4" t="s">
        <v>23</v>
      </c>
      <c r="C149" t="s">
        <v>1628</v>
      </c>
      <c r="D149" s="6">
        <v>7987.3397689507838</v>
      </c>
      <c r="E149" s="10" t="s">
        <v>929</v>
      </c>
    </row>
    <row r="150" spans="2:5" x14ac:dyDescent="0.2">
      <c r="B150" s="4" t="s">
        <v>23</v>
      </c>
      <c r="C150" t="s">
        <v>1206</v>
      </c>
      <c r="D150" s="6">
        <v>4927.7777777777774</v>
      </c>
      <c r="E150" s="10" t="s">
        <v>1232</v>
      </c>
    </row>
    <row r="151" spans="2:5" x14ac:dyDescent="0.2">
      <c r="B151" s="4" t="s">
        <v>23</v>
      </c>
      <c r="C151" t="s">
        <v>1628</v>
      </c>
      <c r="D151" s="6">
        <v>3198.1470412432759</v>
      </c>
      <c r="E151" s="10" t="s">
        <v>714</v>
      </c>
    </row>
    <row r="152" spans="2:5" x14ac:dyDescent="0.2">
      <c r="B152" s="4" t="s">
        <v>63</v>
      </c>
      <c r="C152" t="s">
        <v>363</v>
      </c>
      <c r="D152" s="6">
        <v>6798.4143639967369</v>
      </c>
      <c r="E152" s="10" t="s">
        <v>520</v>
      </c>
    </row>
    <row r="153" spans="2:5" x14ac:dyDescent="0.2">
      <c r="B153" s="4" t="s">
        <v>63</v>
      </c>
      <c r="C153" t="s">
        <v>1305</v>
      </c>
      <c r="D153" s="6">
        <v>528.58167902415687</v>
      </c>
      <c r="E153" s="10" t="s">
        <v>520</v>
      </c>
    </row>
    <row r="154" spans="2:5" x14ac:dyDescent="0.2">
      <c r="B154" s="4" t="s">
        <v>1825</v>
      </c>
      <c r="C154" t="s">
        <v>515</v>
      </c>
      <c r="D154" s="6">
        <v>6389.8536996105677</v>
      </c>
      <c r="E154" s="10" t="s">
        <v>1319</v>
      </c>
    </row>
    <row r="155" spans="2:5" x14ac:dyDescent="0.2">
      <c r="B155" s="4" t="s">
        <v>1825</v>
      </c>
      <c r="C155" t="s">
        <v>515</v>
      </c>
      <c r="D155" s="6">
        <v>1091.8580375782881</v>
      </c>
      <c r="E155" s="10" t="s">
        <v>1527</v>
      </c>
    </row>
    <row r="156" spans="2:5" x14ac:dyDescent="0.2">
      <c r="B156" s="4" t="s">
        <v>215</v>
      </c>
      <c r="C156" t="s">
        <v>515</v>
      </c>
      <c r="D156" s="6">
        <v>7425.6733123469739</v>
      </c>
      <c r="E156" s="10" t="s">
        <v>520</v>
      </c>
    </row>
    <row r="157" spans="2:5" x14ac:dyDescent="0.2">
      <c r="B157" s="4" t="s">
        <v>1771</v>
      </c>
      <c r="C157" t="s">
        <v>112</v>
      </c>
      <c r="D157" s="6">
        <v>4441.4263825045273</v>
      </c>
      <c r="E157" t="s">
        <v>1286</v>
      </c>
    </row>
    <row r="158" spans="2:5" x14ac:dyDescent="0.2">
      <c r="B158" s="4" t="s">
        <v>1774</v>
      </c>
      <c r="C158" t="s">
        <v>105</v>
      </c>
      <c r="D158" s="6">
        <v>3867.5302966987047</v>
      </c>
      <c r="E158" t="s">
        <v>1286</v>
      </c>
    </row>
    <row r="159" spans="2:5" x14ac:dyDescent="0.2">
      <c r="B159" s="4" t="s">
        <v>39</v>
      </c>
      <c r="C159" t="s">
        <v>507</v>
      </c>
      <c r="D159" s="6">
        <v>8902.8797948000465</v>
      </c>
      <c r="E159" s="10" t="s">
        <v>520</v>
      </c>
    </row>
    <row r="160" spans="2:5" x14ac:dyDescent="0.2">
      <c r="B160" s="4" t="s">
        <v>39</v>
      </c>
      <c r="C160" t="s">
        <v>1334</v>
      </c>
      <c r="D160" s="6">
        <v>6711.3623417028175</v>
      </c>
      <c r="E160" s="10" t="s">
        <v>1348</v>
      </c>
    </row>
    <row r="161" spans="2:5" x14ac:dyDescent="0.2">
      <c r="B161" s="4" t="s">
        <v>39</v>
      </c>
      <c r="C161" t="s">
        <v>1240</v>
      </c>
      <c r="D161" s="6">
        <v>4828.1990521327016</v>
      </c>
      <c r="E161" s="10" t="s">
        <v>1262</v>
      </c>
    </row>
    <row r="162" spans="2:5" x14ac:dyDescent="0.2">
      <c r="B162" s="14" t="s">
        <v>39</v>
      </c>
      <c r="C162" t="s">
        <v>1334</v>
      </c>
      <c r="D162" s="16">
        <v>500</v>
      </c>
      <c r="E162" t="s">
        <v>1583</v>
      </c>
    </row>
    <row r="163" spans="2:5" x14ac:dyDescent="0.2">
      <c r="B163" s="14" t="s">
        <v>140</v>
      </c>
      <c r="C163" s="15" t="s">
        <v>1334</v>
      </c>
      <c r="D163" s="16">
        <v>1791.8871252204588</v>
      </c>
      <c r="E163" s="15" t="s">
        <v>1573</v>
      </c>
    </row>
    <row r="164" spans="2:5" x14ac:dyDescent="0.2">
      <c r="B164" s="4" t="s">
        <v>645</v>
      </c>
      <c r="C164" t="s">
        <v>47</v>
      </c>
      <c r="D164" s="6">
        <v>9598.927363880146</v>
      </c>
      <c r="E164" s="10" t="s">
        <v>520</v>
      </c>
    </row>
    <row r="165" spans="2:5" x14ac:dyDescent="0.2">
      <c r="B165" s="14" t="s">
        <v>645</v>
      </c>
      <c r="C165" s="15" t="s">
        <v>531</v>
      </c>
      <c r="D165">
        <v>5000</v>
      </c>
      <c r="E165" t="s">
        <v>1286</v>
      </c>
    </row>
    <row r="166" spans="2:5" x14ac:dyDescent="0.2">
      <c r="B166" s="14" t="s">
        <v>645</v>
      </c>
      <c r="C166" t="s">
        <v>531</v>
      </c>
      <c r="D166" s="6">
        <v>4568.5185185185182</v>
      </c>
      <c r="E166" s="10" t="s">
        <v>1232</v>
      </c>
    </row>
    <row r="167" spans="2:5" x14ac:dyDescent="0.2">
      <c r="B167" s="14" t="s">
        <v>645</v>
      </c>
      <c r="C167" s="15" t="s">
        <v>47</v>
      </c>
      <c r="D167" s="16">
        <v>2000</v>
      </c>
      <c r="E167" s="15" t="s">
        <v>1573</v>
      </c>
    </row>
    <row r="168" spans="2:5" x14ac:dyDescent="0.2">
      <c r="B168" s="14" t="s">
        <v>1809</v>
      </c>
      <c r="C168" s="15" t="s">
        <v>1132</v>
      </c>
      <c r="D168" s="16">
        <v>2000</v>
      </c>
      <c r="E168" s="15" t="s">
        <v>1542</v>
      </c>
    </row>
    <row r="169" spans="2:5" x14ac:dyDescent="0.2">
      <c r="B169" s="4" t="s">
        <v>1759</v>
      </c>
      <c r="C169" t="s">
        <v>364</v>
      </c>
      <c r="D169" s="6">
        <v>8309.223961878828</v>
      </c>
      <c r="E169" s="10" t="s">
        <v>1114</v>
      </c>
    </row>
    <row r="170" spans="2:5" x14ac:dyDescent="0.2">
      <c r="B170" s="4" t="s">
        <v>1759</v>
      </c>
      <c r="C170" t="s">
        <v>519</v>
      </c>
      <c r="D170" s="6">
        <v>4707.0078928486</v>
      </c>
      <c r="E170" s="10" t="s">
        <v>520</v>
      </c>
    </row>
    <row r="171" spans="2:5" x14ac:dyDescent="0.2">
      <c r="B171" s="4" t="s">
        <v>1790</v>
      </c>
      <c r="C171" t="s">
        <v>505</v>
      </c>
      <c r="D171" s="6">
        <v>11679.803505638047</v>
      </c>
      <c r="E171" s="10" t="s">
        <v>1454</v>
      </c>
    </row>
    <row r="172" spans="2:5" x14ac:dyDescent="0.2">
      <c r="B172" s="4" t="s">
        <v>1790</v>
      </c>
      <c r="C172" t="s">
        <v>50</v>
      </c>
      <c r="D172" s="6">
        <v>8057.595896000932</v>
      </c>
      <c r="E172" s="10" t="s">
        <v>520</v>
      </c>
    </row>
    <row r="173" spans="2:5" x14ac:dyDescent="0.2">
      <c r="B173" s="4" t="s">
        <v>1790</v>
      </c>
      <c r="C173" t="s">
        <v>505</v>
      </c>
      <c r="D173" s="6">
        <v>1775.4923064657573</v>
      </c>
      <c r="E173" s="10" t="s">
        <v>520</v>
      </c>
    </row>
    <row r="174" spans="2:5" x14ac:dyDescent="0.2">
      <c r="B174" s="4" t="s">
        <v>1808</v>
      </c>
      <c r="C174" s="15" t="s">
        <v>28</v>
      </c>
      <c r="D174" s="6">
        <v>1010.438413361169</v>
      </c>
      <c r="E174" s="10" t="s">
        <v>1527</v>
      </c>
    </row>
    <row r="175" spans="2:5" x14ac:dyDescent="0.2">
      <c r="B175" s="4" t="s">
        <v>1325</v>
      </c>
      <c r="C175" t="s">
        <v>522</v>
      </c>
      <c r="D175" s="6">
        <v>7670.5609935796238</v>
      </c>
      <c r="E175" s="10" t="s">
        <v>1319</v>
      </c>
    </row>
    <row r="176" spans="2:5" x14ac:dyDescent="0.2">
      <c r="B176" s="14" t="s">
        <v>1817</v>
      </c>
      <c r="C176" t="s">
        <v>1558</v>
      </c>
      <c r="D176" s="16">
        <v>479.71781305114638</v>
      </c>
      <c r="E176" t="s">
        <v>1573</v>
      </c>
    </row>
    <row r="177" spans="2:5" x14ac:dyDescent="0.2">
      <c r="B177" s="14" t="s">
        <v>1817</v>
      </c>
      <c r="C177" t="s">
        <v>1558</v>
      </c>
      <c r="D177" s="16">
        <v>78.507078507078504</v>
      </c>
      <c r="E177" t="s">
        <v>1585</v>
      </c>
    </row>
    <row r="178" spans="2:5" x14ac:dyDescent="0.2">
      <c r="B178" s="14" t="s">
        <v>1821</v>
      </c>
      <c r="C178" t="s">
        <v>1334</v>
      </c>
      <c r="D178" s="16">
        <v>0</v>
      </c>
      <c r="E178" t="s">
        <v>1573</v>
      </c>
    </row>
    <row r="179" spans="2:5" x14ac:dyDescent="0.2">
      <c r="B179" s="14" t="s">
        <v>655</v>
      </c>
      <c r="C179" s="10" t="s">
        <v>134</v>
      </c>
      <c r="D179" s="6">
        <v>2909.972299168975</v>
      </c>
      <c r="E179" s="10" t="s">
        <v>1473</v>
      </c>
    </row>
    <row r="180" spans="2:5" x14ac:dyDescent="0.2">
      <c r="B180" s="4" t="s">
        <v>655</v>
      </c>
      <c r="C180" s="10" t="s">
        <v>134</v>
      </c>
      <c r="D180" s="6">
        <v>1789.6505376344085</v>
      </c>
      <c r="E180" s="10" t="s">
        <v>1477</v>
      </c>
    </row>
    <row r="181" spans="2:5" x14ac:dyDescent="0.2">
      <c r="B181" s="14" t="s">
        <v>1812</v>
      </c>
      <c r="C181" s="15" t="s">
        <v>1132</v>
      </c>
      <c r="D181" s="16">
        <v>829.93701370878125</v>
      </c>
      <c r="E181" s="15" t="s">
        <v>1542</v>
      </c>
    </row>
    <row r="182" spans="2:5" x14ac:dyDescent="0.2">
      <c r="B182" s="4" t="s">
        <v>220</v>
      </c>
      <c r="C182" s="15" t="s">
        <v>10</v>
      </c>
      <c r="D182" s="6">
        <v>3499.0766389658352</v>
      </c>
      <c r="E182" s="10" t="s">
        <v>1473</v>
      </c>
    </row>
    <row r="183" spans="2:5" x14ac:dyDescent="0.2">
      <c r="B183" s="4" t="s">
        <v>220</v>
      </c>
      <c r="C183" s="15" t="s">
        <v>10</v>
      </c>
      <c r="D183" s="16">
        <v>1730.5107526881723</v>
      </c>
      <c r="E183" s="10" t="s">
        <v>1477</v>
      </c>
    </row>
    <row r="184" spans="2:5" x14ac:dyDescent="0.2">
      <c r="B184" s="14" t="s">
        <v>1820</v>
      </c>
      <c r="C184" t="s">
        <v>28</v>
      </c>
      <c r="D184" s="16">
        <v>296.29629629629625</v>
      </c>
      <c r="E184" t="s">
        <v>1573</v>
      </c>
    </row>
    <row r="185" spans="2:5" x14ac:dyDescent="0.2">
      <c r="B185" s="14" t="s">
        <v>1820</v>
      </c>
      <c r="C185" t="s">
        <v>28</v>
      </c>
      <c r="D185" s="16">
        <v>0</v>
      </c>
      <c r="E185" t="s">
        <v>1585</v>
      </c>
    </row>
    <row r="186" spans="2:5" x14ac:dyDescent="0.2">
      <c r="B186" s="4" t="s">
        <v>1827</v>
      </c>
      <c r="C186" t="s">
        <v>113</v>
      </c>
      <c r="D186" s="6">
        <v>2171.6116450759155</v>
      </c>
      <c r="E186" t="s">
        <v>1286</v>
      </c>
    </row>
    <row r="187" spans="2:5" x14ac:dyDescent="0.2">
      <c r="B187" s="4" t="s">
        <v>1807</v>
      </c>
      <c r="C187" s="10" t="s">
        <v>1828</v>
      </c>
      <c r="D187" s="6">
        <v>1432.1503131524009</v>
      </c>
      <c r="E187" s="10" t="s">
        <v>1527</v>
      </c>
    </row>
    <row r="188" spans="2:5" x14ac:dyDescent="0.2">
      <c r="B188" s="14" t="s">
        <v>221</v>
      </c>
      <c r="C188" s="10" t="s">
        <v>134</v>
      </c>
      <c r="D188" s="16">
        <v>444.6397188049209</v>
      </c>
      <c r="E188" s="15" t="s">
        <v>1513</v>
      </c>
    </row>
    <row r="189" spans="2:5" x14ac:dyDescent="0.2">
      <c r="B189" s="4" t="s">
        <v>661</v>
      </c>
      <c r="C189" s="10" t="s">
        <v>134</v>
      </c>
      <c r="D189" s="6">
        <v>676.62565905096665</v>
      </c>
      <c r="E189" s="10" t="s">
        <v>1513</v>
      </c>
    </row>
    <row r="190" spans="2:5" x14ac:dyDescent="0.2">
      <c r="B190" s="4" t="s">
        <v>642</v>
      </c>
      <c r="C190" t="s">
        <v>120</v>
      </c>
      <c r="D190" s="6">
        <v>972.22222222222217</v>
      </c>
      <c r="E190" s="10" t="s">
        <v>1232</v>
      </c>
    </row>
    <row r="191" spans="2:5" x14ac:dyDescent="0.2">
      <c r="B191" s="4" t="s">
        <v>1772</v>
      </c>
      <c r="C191" t="s">
        <v>110</v>
      </c>
      <c r="D191" s="6">
        <v>4109.207410502856</v>
      </c>
      <c r="E191" t="s">
        <v>1286</v>
      </c>
    </row>
    <row r="192" spans="2:5" x14ac:dyDescent="0.2">
      <c r="B192" s="4" t="s">
        <v>1773</v>
      </c>
      <c r="C192" t="s">
        <v>536</v>
      </c>
      <c r="D192" s="6">
        <v>4097.3673213539487</v>
      </c>
      <c r="E192" t="s">
        <v>1286</v>
      </c>
    </row>
    <row r="193" spans="2:5" x14ac:dyDescent="0.2">
      <c r="B193" s="4" t="s">
        <v>656</v>
      </c>
      <c r="D193" s="6">
        <v>365.6100738167608</v>
      </c>
      <c r="E193" s="10" t="s">
        <v>1472</v>
      </c>
    </row>
    <row r="194" spans="2:5" x14ac:dyDescent="0.2">
      <c r="B194" s="4" t="s">
        <v>1776</v>
      </c>
      <c r="C194" t="s">
        <v>110</v>
      </c>
      <c r="D194" s="6">
        <v>3102.7998328458002</v>
      </c>
      <c r="E194" t="s">
        <v>1286</v>
      </c>
    </row>
    <row r="195" spans="2:5" x14ac:dyDescent="0.2">
      <c r="B195" s="14" t="s">
        <v>1811</v>
      </c>
      <c r="C195" s="15" t="s">
        <v>1550</v>
      </c>
      <c r="D195" s="16">
        <v>1160.493827160494</v>
      </c>
      <c r="E195" s="15" t="s">
        <v>1573</v>
      </c>
    </row>
    <row r="196" spans="2:5" x14ac:dyDescent="0.2">
      <c r="B196" s="14" t="s">
        <v>1811</v>
      </c>
      <c r="C196" s="15" t="s">
        <v>47</v>
      </c>
      <c r="D196" s="16">
        <v>870.69284920340874</v>
      </c>
      <c r="E196" s="15" t="s">
        <v>1542</v>
      </c>
    </row>
    <row r="197" spans="2:5" x14ac:dyDescent="0.2">
      <c r="B197" s="14" t="s">
        <v>1811</v>
      </c>
      <c r="C197" t="s">
        <v>1550</v>
      </c>
      <c r="D197" s="16">
        <v>266.40926640926637</v>
      </c>
      <c r="E197" t="s">
        <v>1585</v>
      </c>
    </row>
    <row r="198" spans="2:5" x14ac:dyDescent="0.2">
      <c r="B198" s="4" t="s">
        <v>1799</v>
      </c>
      <c r="C198" s="10" t="s">
        <v>134</v>
      </c>
      <c r="D198" s="6">
        <v>1518.8172043010752</v>
      </c>
      <c r="E198" s="10" t="s">
        <v>1477</v>
      </c>
    </row>
    <row r="199" spans="2:5" x14ac:dyDescent="0.2">
      <c r="B199" s="4" t="s">
        <v>1799</v>
      </c>
      <c r="C199" s="10" t="s">
        <v>134</v>
      </c>
      <c r="D199" s="6">
        <v>239.95844875346259</v>
      </c>
      <c r="E199" s="10" t="s">
        <v>1473</v>
      </c>
    </row>
    <row r="200" spans="2:5" x14ac:dyDescent="0.2">
      <c r="B200" s="4" t="s">
        <v>1769</v>
      </c>
      <c r="C200" t="s">
        <v>104</v>
      </c>
      <c r="D200" s="6">
        <v>0</v>
      </c>
      <c r="E200" s="10" t="s">
        <v>1232</v>
      </c>
    </row>
    <row r="201" spans="2:5" x14ac:dyDescent="0.2">
      <c r="B201" s="14" t="s">
        <v>1777</v>
      </c>
      <c r="C201" s="15" t="s">
        <v>110</v>
      </c>
      <c r="D201" s="6">
        <v>3029.6698704554947</v>
      </c>
      <c r="E201" t="s">
        <v>1286</v>
      </c>
    </row>
    <row r="202" spans="2:5" x14ac:dyDescent="0.2">
      <c r="B202" s="14"/>
      <c r="D202" s="16"/>
    </row>
    <row r="203" spans="2:5" x14ac:dyDescent="0.2">
      <c r="B203" s="14"/>
      <c r="D203" s="16"/>
    </row>
    <row r="204" spans="2:5" x14ac:dyDescent="0.2">
      <c r="B204" s="14"/>
      <c r="D204" s="16"/>
    </row>
    <row r="205" spans="2:5" x14ac:dyDescent="0.2">
      <c r="B205" s="14"/>
      <c r="D205" s="16"/>
    </row>
    <row r="206" spans="2:5" x14ac:dyDescent="0.2">
      <c r="D206" s="16"/>
    </row>
    <row r="207" spans="2:5" x14ac:dyDescent="0.2">
      <c r="D207" s="16"/>
    </row>
    <row r="208" spans="2:5" x14ac:dyDescent="0.2">
      <c r="D208" s="16"/>
    </row>
    <row r="209" spans="4:4" x14ac:dyDescent="0.2">
      <c r="D209" s="16"/>
    </row>
  </sheetData>
  <sortState ref="A4:E201">
    <sortCondition ref="B4:B201"/>
    <sortCondition descending="1" ref="D4:D201"/>
  </sortState>
  <dataConsolidate function="count" topLabels="1">
    <dataRefs count="1">
      <dataRef ref="A3:E153" sheet="Pracovny"/>
    </dataRefs>
  </dataConsolidate>
  <mergeCells count="1">
    <mergeCell ref="A1:E1"/>
  </mergeCells>
  <phoneticPr fontId="0" type="noConversion"/>
  <pageMargins left="0.75" right="0.75" top="1" bottom="1" header="0.4921259845" footer="0.4921259845"/>
  <pageSetup paperSize="9" orientation="portrait" r:id="rId1"/>
  <headerFooter alignWithMargins="0">
    <oddHeader>&amp;L&amp;"Arial"&amp;8&amp;K000000INTERNAL&amp;1#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P33"/>
  <sheetViews>
    <sheetView workbookViewId="0">
      <selection sqref="A1:H1"/>
    </sheetView>
  </sheetViews>
  <sheetFormatPr defaultRowHeight="12.75" x14ac:dyDescent="0.2"/>
  <cols>
    <col min="1" max="1" width="4.5703125" bestFit="1" customWidth="1"/>
    <col min="2" max="2" width="4.85546875" customWidth="1"/>
    <col min="3" max="3" width="19" bestFit="1" customWidth="1"/>
    <col min="4" max="4" width="2.5703125" bestFit="1" customWidth="1"/>
    <col min="5" max="5" width="24.42578125" bestFit="1" customWidth="1"/>
    <col min="6" max="6" width="27.5703125" bestFit="1" customWidth="1"/>
    <col min="7" max="7" width="14.140625" hidden="1" customWidth="1"/>
    <col min="8" max="8" width="6" hidden="1" customWidth="1"/>
    <col min="9" max="9" width="16.7109375" bestFit="1" customWidth="1"/>
    <col min="10" max="10" width="15.7109375" bestFit="1" customWidth="1"/>
    <col min="18" max="18" width="3" customWidth="1"/>
    <col min="19" max="19" width="4.85546875" customWidth="1"/>
    <col min="20" max="20" width="17.28515625" bestFit="1" customWidth="1"/>
    <col min="21" max="21" width="25.140625" bestFit="1" customWidth="1"/>
    <col min="22" max="22" width="18.5703125" bestFit="1" customWidth="1"/>
    <col min="23" max="23" width="8.7109375" customWidth="1"/>
    <col min="24" max="24" width="6" customWidth="1"/>
    <col min="25" max="25" width="7.7109375" customWidth="1"/>
    <col min="26" max="26" width="8.28515625" customWidth="1"/>
  </cols>
  <sheetData>
    <row r="1" spans="1:16" ht="18" x14ac:dyDescent="0.25">
      <c r="A1" s="19" t="s">
        <v>662</v>
      </c>
      <c r="B1" s="19"/>
      <c r="C1" s="19"/>
      <c r="D1" s="19"/>
      <c r="E1" s="19"/>
      <c r="F1" s="19"/>
      <c r="G1" s="19"/>
      <c r="H1" s="19"/>
    </row>
    <row r="2" spans="1:16" ht="18" x14ac:dyDescent="0.25">
      <c r="A2" s="19" t="s">
        <v>663</v>
      </c>
      <c r="B2" s="19"/>
      <c r="C2" s="19"/>
      <c r="D2" s="19"/>
      <c r="E2" s="19"/>
      <c r="F2" s="19"/>
      <c r="G2" s="19"/>
      <c r="H2" s="19"/>
    </row>
    <row r="3" spans="1:16" ht="18" x14ac:dyDescent="0.25">
      <c r="A3" s="19" t="s">
        <v>169</v>
      </c>
      <c r="B3" s="19"/>
      <c r="C3" s="19"/>
      <c r="D3" s="19"/>
      <c r="E3" s="19"/>
      <c r="F3" s="19"/>
      <c r="G3" s="19"/>
      <c r="H3" s="19"/>
    </row>
    <row r="4" spans="1:16" x14ac:dyDescent="0.2">
      <c r="A4" s="13" t="s">
        <v>29</v>
      </c>
      <c r="B4" s="7" t="s">
        <v>30</v>
      </c>
      <c r="C4" s="5" t="s">
        <v>31</v>
      </c>
      <c r="D4" s="5"/>
      <c r="E4" s="13">
        <v>21</v>
      </c>
      <c r="F4" s="5" t="s">
        <v>32</v>
      </c>
      <c r="G4" s="13">
        <v>2</v>
      </c>
      <c r="H4" s="5" t="s">
        <v>74</v>
      </c>
      <c r="I4" s="7">
        <f>B4*K4*M4</f>
        <v>0.45</v>
      </c>
      <c r="J4" s="5" t="s">
        <v>33</v>
      </c>
      <c r="K4" s="13">
        <f>MIN(E4/15,1)</f>
        <v>1</v>
      </c>
      <c r="L4" s="5" t="s">
        <v>34</v>
      </c>
      <c r="M4" s="11">
        <f>MIN(G4/4,1)</f>
        <v>0.5</v>
      </c>
      <c r="N4" s="5"/>
      <c r="O4" s="11"/>
      <c r="P4" s="11"/>
    </row>
    <row r="5" spans="1:16" x14ac:dyDescent="0.2">
      <c r="A5" s="1" t="s">
        <v>0</v>
      </c>
      <c r="B5" s="8" t="s">
        <v>1</v>
      </c>
      <c r="C5" s="1" t="s">
        <v>2</v>
      </c>
      <c r="D5" s="1"/>
      <c r="E5" s="1"/>
      <c r="F5" s="1" t="s">
        <v>35</v>
      </c>
      <c r="G5" s="1" t="s">
        <v>3</v>
      </c>
      <c r="H5" s="1" t="s">
        <v>4</v>
      </c>
      <c r="I5" s="1" t="s">
        <v>13</v>
      </c>
      <c r="J5" s="1" t="s">
        <v>15</v>
      </c>
      <c r="K5" s="1"/>
      <c r="L5" s="1"/>
      <c r="M5" s="1"/>
    </row>
    <row r="6" spans="1:16" hidden="1" x14ac:dyDescent="0.2">
      <c r="A6">
        <v>1</v>
      </c>
      <c r="B6" t="s">
        <v>679</v>
      </c>
      <c r="C6" t="s">
        <v>680</v>
      </c>
      <c r="D6" s="4">
        <f t="shared" ref="D6" si="0">SEARCH(" ",C6,1)</f>
        <v>8</v>
      </c>
      <c r="E6" s="4" t="str">
        <f t="shared" ref="E6" si="1">RIGHT(C6,LEN(C6)-D6) &amp; " " &amp; LEFT(C6,D6)</f>
        <v xml:space="preserve">Dollhausen Etienne </v>
      </c>
      <c r="G6" t="s">
        <v>681</v>
      </c>
      <c r="H6">
        <v>1.673</v>
      </c>
      <c r="I6" s="6">
        <f>H6/$H$6*10000*$I$4</f>
        <v>4500</v>
      </c>
      <c r="J6" s="10" t="s">
        <v>714</v>
      </c>
    </row>
    <row r="7" spans="1:16" hidden="1" x14ac:dyDescent="0.2">
      <c r="A7">
        <v>2</v>
      </c>
      <c r="B7">
        <v>24</v>
      </c>
      <c r="C7" t="s">
        <v>683</v>
      </c>
      <c r="D7" s="4">
        <f t="shared" ref="D7:D26" si="2">SEARCH(" ",C7,1)</f>
        <v>6</v>
      </c>
      <c r="E7" s="4" t="str">
        <f t="shared" ref="E7:E26" si="3">RIGHT(C7,LEN(C7)-D7) &amp; " " &amp; LEFT(C7,D7)</f>
        <v xml:space="preserve">Vandebeeck Jelle </v>
      </c>
      <c r="F7" t="s">
        <v>684</v>
      </c>
      <c r="G7" t="s">
        <v>228</v>
      </c>
      <c r="H7">
        <v>1.5920000000000001</v>
      </c>
      <c r="I7" s="6">
        <f>H7/$H$6*10000*$I$4</f>
        <v>4282.1279139270773</v>
      </c>
      <c r="J7" s="10" t="s">
        <v>714</v>
      </c>
    </row>
    <row r="8" spans="1:16" hidden="1" x14ac:dyDescent="0.2">
      <c r="A8">
        <v>3</v>
      </c>
      <c r="B8" t="s">
        <v>81</v>
      </c>
      <c r="C8" t="s">
        <v>224</v>
      </c>
      <c r="D8" s="4">
        <f t="shared" si="2"/>
        <v>7</v>
      </c>
      <c r="E8" s="4" t="str">
        <f t="shared" si="3"/>
        <v xml:space="preserve">Lesinger Michal </v>
      </c>
      <c r="G8" t="s">
        <v>41</v>
      </c>
      <c r="H8">
        <v>1.502</v>
      </c>
      <c r="I8" s="6">
        <f t="shared" ref="I8:I26" si="4">H8/$H$6*10000*$I$4</f>
        <v>4040.0478182904958</v>
      </c>
      <c r="J8" s="10" t="s">
        <v>714</v>
      </c>
    </row>
    <row r="9" spans="1:16" hidden="1" x14ac:dyDescent="0.2">
      <c r="A9">
        <v>4</v>
      </c>
      <c r="B9" t="s">
        <v>565</v>
      </c>
      <c r="C9" t="s">
        <v>686</v>
      </c>
      <c r="D9" s="4">
        <f t="shared" si="2"/>
        <v>4</v>
      </c>
      <c r="E9" s="4" t="str">
        <f t="shared" si="3"/>
        <v xml:space="preserve">Senne Eva </v>
      </c>
      <c r="G9" t="s">
        <v>145</v>
      </c>
      <c r="H9">
        <v>1.4850000000000001</v>
      </c>
      <c r="I9" s="6">
        <f t="shared" si="4"/>
        <v>3994.3215780035866</v>
      </c>
      <c r="J9" s="10" t="s">
        <v>714</v>
      </c>
    </row>
    <row r="10" spans="1:16" hidden="1" x14ac:dyDescent="0.2">
      <c r="A10">
        <v>5</v>
      </c>
      <c r="B10" t="s">
        <v>317</v>
      </c>
      <c r="C10" t="s">
        <v>318</v>
      </c>
      <c r="D10" s="4">
        <f t="shared" si="2"/>
        <v>4</v>
      </c>
      <c r="E10" s="4" t="str">
        <f t="shared" si="3"/>
        <v xml:space="preserve">Florian Jan </v>
      </c>
      <c r="G10" t="s">
        <v>6</v>
      </c>
      <c r="H10">
        <v>1.458</v>
      </c>
      <c r="I10" s="6">
        <f t="shared" si="4"/>
        <v>3921.6975493126115</v>
      </c>
      <c r="J10" s="10" t="s">
        <v>714</v>
      </c>
      <c r="N10" s="10"/>
    </row>
    <row r="11" spans="1:16" hidden="1" x14ac:dyDescent="0.2">
      <c r="A11">
        <v>6</v>
      </c>
      <c r="B11" t="s">
        <v>687</v>
      </c>
      <c r="C11" t="s">
        <v>688</v>
      </c>
      <c r="D11" s="4">
        <f t="shared" si="2"/>
        <v>6</v>
      </c>
      <c r="E11" s="4" t="str">
        <f t="shared" si="3"/>
        <v xml:space="preserve">Beyer Wolli </v>
      </c>
      <c r="G11" t="s">
        <v>604</v>
      </c>
      <c r="H11">
        <v>1.452</v>
      </c>
      <c r="I11" s="6">
        <f t="shared" si="4"/>
        <v>3905.5588762701732</v>
      </c>
      <c r="J11" s="10" t="s">
        <v>714</v>
      </c>
      <c r="N11" s="10"/>
    </row>
    <row r="12" spans="1:16" hidden="1" x14ac:dyDescent="0.2">
      <c r="A12">
        <v>7</v>
      </c>
      <c r="B12" t="s">
        <v>243</v>
      </c>
      <c r="C12" t="s">
        <v>244</v>
      </c>
      <c r="D12" s="4">
        <f t="shared" si="2"/>
        <v>7</v>
      </c>
      <c r="E12" s="4" t="str">
        <f t="shared" si="3"/>
        <v xml:space="preserve">Luta Ulrich </v>
      </c>
      <c r="F12" t="s">
        <v>689</v>
      </c>
      <c r="G12" t="s">
        <v>448</v>
      </c>
      <c r="H12">
        <v>1.423</v>
      </c>
      <c r="I12" s="6">
        <f t="shared" si="4"/>
        <v>3827.5552898983865</v>
      </c>
      <c r="J12" s="10" t="s">
        <v>714</v>
      </c>
    </row>
    <row r="13" spans="1:16" hidden="1" x14ac:dyDescent="0.2">
      <c r="A13">
        <v>8</v>
      </c>
      <c r="B13">
        <v>70</v>
      </c>
      <c r="C13" t="s">
        <v>690</v>
      </c>
      <c r="D13" s="4">
        <f t="shared" si="2"/>
        <v>7</v>
      </c>
      <c r="E13" s="4" t="str">
        <f t="shared" si="3"/>
        <v xml:space="preserve">Zingerle Markus </v>
      </c>
      <c r="F13" t="s">
        <v>691</v>
      </c>
      <c r="G13" t="s">
        <v>692</v>
      </c>
      <c r="H13">
        <v>1.323</v>
      </c>
      <c r="I13" s="6">
        <f t="shared" si="4"/>
        <v>3558.5774058577404</v>
      </c>
      <c r="J13" s="10" t="s">
        <v>714</v>
      </c>
    </row>
    <row r="14" spans="1:16" hidden="1" x14ac:dyDescent="0.2">
      <c r="A14">
        <v>9</v>
      </c>
      <c r="B14" t="s">
        <v>240</v>
      </c>
      <c r="C14" t="s">
        <v>241</v>
      </c>
      <c r="D14" s="4">
        <f t="shared" si="2"/>
        <v>7</v>
      </c>
      <c r="E14" s="4" t="str">
        <f t="shared" si="3"/>
        <v xml:space="preserve">Uhlig Markus </v>
      </c>
      <c r="F14" t="s">
        <v>242</v>
      </c>
      <c r="G14" t="s">
        <v>191</v>
      </c>
      <c r="H14">
        <v>1.268</v>
      </c>
      <c r="I14" s="6">
        <f t="shared" si="4"/>
        <v>3410.6395696353857</v>
      </c>
      <c r="J14" s="10" t="s">
        <v>714</v>
      </c>
    </row>
    <row r="15" spans="1:16" hidden="1" x14ac:dyDescent="0.2">
      <c r="A15">
        <v>10</v>
      </c>
      <c r="B15">
        <v>13</v>
      </c>
      <c r="C15" t="s">
        <v>693</v>
      </c>
      <c r="D15" s="4">
        <f t="shared" si="2"/>
        <v>5</v>
      </c>
      <c r="E15" s="4" t="str">
        <f t="shared" si="3"/>
        <v xml:space="preserve">Kammerer Jens </v>
      </c>
      <c r="G15" t="s">
        <v>694</v>
      </c>
      <c r="H15">
        <v>1.214</v>
      </c>
      <c r="I15" s="6">
        <f t="shared" si="4"/>
        <v>3265.3915122534368</v>
      </c>
      <c r="J15" s="10" t="s">
        <v>714</v>
      </c>
    </row>
    <row r="16" spans="1:16" x14ac:dyDescent="0.2">
      <c r="A16">
        <v>11</v>
      </c>
      <c r="B16" t="s">
        <v>51</v>
      </c>
      <c r="C16" t="s">
        <v>21</v>
      </c>
      <c r="D16" s="4">
        <f t="shared" si="2"/>
        <v>7</v>
      </c>
      <c r="E16" s="4" t="str">
        <f t="shared" si="3"/>
        <v xml:space="preserve">Schuller Edmund </v>
      </c>
      <c r="G16" t="s">
        <v>228</v>
      </c>
      <c r="H16">
        <v>1.1890000000000001</v>
      </c>
      <c r="I16" s="6">
        <f t="shared" si="4"/>
        <v>3198.1470412432759</v>
      </c>
      <c r="J16" s="10" t="s">
        <v>714</v>
      </c>
      <c r="N16" s="10" t="s">
        <v>17</v>
      </c>
    </row>
    <row r="17" spans="1:14" hidden="1" x14ac:dyDescent="0.2">
      <c r="A17">
        <v>12</v>
      </c>
      <c r="B17" t="s">
        <v>246</v>
      </c>
      <c r="C17" t="s">
        <v>695</v>
      </c>
      <c r="D17" s="4">
        <f t="shared" si="2"/>
        <v>8</v>
      </c>
      <c r="E17" s="4" t="str">
        <f t="shared" si="3"/>
        <v xml:space="preserve">Wilden Daniela </v>
      </c>
      <c r="G17" t="s">
        <v>225</v>
      </c>
      <c r="H17">
        <v>1.07</v>
      </c>
      <c r="I17" s="6">
        <f t="shared" si="4"/>
        <v>2878.0633592349077</v>
      </c>
      <c r="J17" s="10" t="s">
        <v>714</v>
      </c>
    </row>
    <row r="18" spans="1:14" hidden="1" x14ac:dyDescent="0.2">
      <c r="A18">
        <v>13</v>
      </c>
      <c r="B18" t="s">
        <v>697</v>
      </c>
      <c r="C18" t="s">
        <v>698</v>
      </c>
      <c r="D18" s="4">
        <f t="shared" si="2"/>
        <v>8</v>
      </c>
      <c r="E18" s="4" t="str">
        <f t="shared" si="3"/>
        <v xml:space="preserve">Rothhardt Carolin </v>
      </c>
      <c r="G18" t="s">
        <v>225</v>
      </c>
      <c r="H18">
        <v>1.042</v>
      </c>
      <c r="I18" s="6">
        <f t="shared" si="4"/>
        <v>2802.7495517035268</v>
      </c>
      <c r="J18" s="10" t="s">
        <v>714</v>
      </c>
    </row>
    <row r="19" spans="1:14" hidden="1" x14ac:dyDescent="0.2">
      <c r="A19">
        <v>14</v>
      </c>
      <c r="B19" t="s">
        <v>237</v>
      </c>
      <c r="C19" t="s">
        <v>238</v>
      </c>
      <c r="D19" s="4">
        <f t="shared" si="2"/>
        <v>6</v>
      </c>
      <c r="E19" s="4" t="str">
        <f t="shared" si="3"/>
        <v xml:space="preserve">Glowacki Pawel </v>
      </c>
      <c r="G19" t="s">
        <v>510</v>
      </c>
      <c r="H19">
        <v>1.0169999999999999</v>
      </c>
      <c r="I19" s="6">
        <f t="shared" si="4"/>
        <v>2735.5050806933646</v>
      </c>
      <c r="J19" s="10" t="s">
        <v>714</v>
      </c>
    </row>
    <row r="20" spans="1:14" hidden="1" x14ac:dyDescent="0.2">
      <c r="A20">
        <v>15</v>
      </c>
      <c r="B20" t="s">
        <v>699</v>
      </c>
      <c r="C20" t="s">
        <v>700</v>
      </c>
      <c r="D20" s="4">
        <f t="shared" si="2"/>
        <v>7</v>
      </c>
      <c r="E20" s="4" t="str">
        <f t="shared" si="3"/>
        <v xml:space="preserve">Bernaszuk Marcin </v>
      </c>
      <c r="F20" t="s">
        <v>701</v>
      </c>
      <c r="G20" t="s">
        <v>191</v>
      </c>
      <c r="H20">
        <v>1.008</v>
      </c>
      <c r="I20" s="6">
        <f t="shared" si="4"/>
        <v>2711.2970711297075</v>
      </c>
      <c r="J20" s="10" t="s">
        <v>714</v>
      </c>
    </row>
    <row r="21" spans="1:14" hidden="1" x14ac:dyDescent="0.2">
      <c r="A21">
        <v>16</v>
      </c>
      <c r="B21" t="s">
        <v>342</v>
      </c>
      <c r="C21" t="s">
        <v>343</v>
      </c>
      <c r="D21" s="4">
        <f t="shared" si="2"/>
        <v>9</v>
      </c>
      <c r="E21" s="4" t="str">
        <f t="shared" si="3"/>
        <v xml:space="preserve">Kubiak Wojciech </v>
      </c>
      <c r="F21" t="s">
        <v>200</v>
      </c>
      <c r="G21" t="s">
        <v>58</v>
      </c>
      <c r="H21">
        <v>0.99099999999999999</v>
      </c>
      <c r="I21" s="6">
        <f t="shared" si="4"/>
        <v>2665.5708308427975</v>
      </c>
      <c r="J21" s="10" t="s">
        <v>714</v>
      </c>
    </row>
    <row r="22" spans="1:14" hidden="1" x14ac:dyDescent="0.2">
      <c r="A22">
        <v>17</v>
      </c>
      <c r="B22" t="s">
        <v>231</v>
      </c>
      <c r="C22" t="s">
        <v>703</v>
      </c>
      <c r="D22" s="4">
        <f t="shared" si="2"/>
        <v>5</v>
      </c>
      <c r="E22" s="4" t="str">
        <f t="shared" si="3"/>
        <v xml:space="preserve">Premrl Miha </v>
      </c>
      <c r="G22" t="s">
        <v>6</v>
      </c>
      <c r="H22">
        <v>0.95799999999999996</v>
      </c>
      <c r="I22" s="6">
        <f t="shared" si="4"/>
        <v>2576.8081291093845</v>
      </c>
      <c r="J22" s="10" t="s">
        <v>714</v>
      </c>
    </row>
    <row r="23" spans="1:14" x14ac:dyDescent="0.2">
      <c r="A23">
        <v>18</v>
      </c>
      <c r="B23" t="s">
        <v>704</v>
      </c>
      <c r="C23" t="s">
        <v>705</v>
      </c>
      <c r="D23" s="4">
        <f t="shared" si="2"/>
        <v>6</v>
      </c>
      <c r="E23" s="4" t="str">
        <f t="shared" si="3"/>
        <v xml:space="preserve">Dudas Juraj </v>
      </c>
      <c r="G23" t="s">
        <v>510</v>
      </c>
      <c r="H23" s="10">
        <v>0.80600000000000005</v>
      </c>
      <c r="I23" s="6">
        <f t="shared" si="4"/>
        <v>2167.9617453676037</v>
      </c>
      <c r="J23" s="10" t="s">
        <v>714</v>
      </c>
      <c r="N23" s="10" t="s">
        <v>17</v>
      </c>
    </row>
    <row r="24" spans="1:14" x14ac:dyDescent="0.2">
      <c r="A24">
        <v>19</v>
      </c>
      <c r="B24" t="s">
        <v>229</v>
      </c>
      <c r="C24" t="s">
        <v>230</v>
      </c>
      <c r="D24" s="4">
        <f t="shared" si="2"/>
        <v>6</v>
      </c>
      <c r="E24" s="4" t="str">
        <f t="shared" si="3"/>
        <v xml:space="preserve">Fratrik Tibor </v>
      </c>
      <c r="F24" t="s">
        <v>50</v>
      </c>
      <c r="G24" t="s">
        <v>41</v>
      </c>
      <c r="H24">
        <v>0.57099999999999995</v>
      </c>
      <c r="I24" s="6">
        <f t="shared" si="4"/>
        <v>1535.863717872086</v>
      </c>
      <c r="J24" s="10" t="s">
        <v>714</v>
      </c>
      <c r="N24" s="10" t="s">
        <v>17</v>
      </c>
    </row>
    <row r="25" spans="1:14" x14ac:dyDescent="0.2">
      <c r="A25">
        <v>20</v>
      </c>
      <c r="B25" t="s">
        <v>66</v>
      </c>
      <c r="C25" t="s">
        <v>250</v>
      </c>
      <c r="D25" s="4">
        <f t="shared" si="2"/>
        <v>6</v>
      </c>
      <c r="E25" s="4" t="str">
        <f t="shared" si="3"/>
        <v xml:space="preserve">Horvat Milos </v>
      </c>
      <c r="G25" t="s">
        <v>41</v>
      </c>
      <c r="H25">
        <v>0.34899999999999998</v>
      </c>
      <c r="I25" s="6">
        <f t="shared" si="4"/>
        <v>938.73281530185284</v>
      </c>
      <c r="J25" s="10" t="s">
        <v>714</v>
      </c>
      <c r="N25" s="10" t="s">
        <v>17</v>
      </c>
    </row>
    <row r="26" spans="1:14" hidden="1" x14ac:dyDescent="0.2">
      <c r="A26">
        <v>21</v>
      </c>
      <c r="B26" t="s">
        <v>707</v>
      </c>
      <c r="C26" t="s">
        <v>247</v>
      </c>
      <c r="D26" s="4">
        <f t="shared" si="2"/>
        <v>8</v>
      </c>
      <c r="E26" s="4" t="str">
        <f t="shared" si="3"/>
        <v xml:space="preserve">Wilden Michael </v>
      </c>
      <c r="F26" t="s">
        <v>245</v>
      </c>
      <c r="G26" t="s">
        <v>145</v>
      </c>
      <c r="H26">
        <v>5.5E-2</v>
      </c>
      <c r="I26" s="6">
        <f t="shared" si="4"/>
        <v>147.93783622235506</v>
      </c>
      <c r="J26" s="10" t="s">
        <v>714</v>
      </c>
    </row>
    <row r="27" spans="1:14" hidden="1" x14ac:dyDescent="0.2">
      <c r="D27" s="4"/>
      <c r="E27" s="4"/>
      <c r="I27" s="6"/>
      <c r="J27" s="10"/>
    </row>
    <row r="28" spans="1:14" hidden="1" x14ac:dyDescent="0.2">
      <c r="D28" s="4"/>
      <c r="E28" s="4"/>
      <c r="I28" s="6"/>
      <c r="J28" s="10"/>
    </row>
    <row r="29" spans="1:14" hidden="1" x14ac:dyDescent="0.2">
      <c r="D29" s="4"/>
      <c r="E29" s="4"/>
      <c r="I29" s="6"/>
      <c r="J29" s="10"/>
    </row>
    <row r="30" spans="1:14" hidden="1" x14ac:dyDescent="0.2">
      <c r="D30" s="4"/>
      <c r="E30" s="4"/>
      <c r="I30" s="6"/>
      <c r="J30" s="10"/>
    </row>
    <row r="31" spans="1:14" hidden="1" x14ac:dyDescent="0.2">
      <c r="D31" s="4"/>
      <c r="E31" s="4"/>
      <c r="I31" s="6"/>
      <c r="J31" s="10"/>
    </row>
    <row r="32" spans="1:14" hidden="1" x14ac:dyDescent="0.2">
      <c r="D32" s="4"/>
      <c r="E32" s="4"/>
      <c r="I32" s="6"/>
      <c r="J32" s="10"/>
    </row>
    <row r="33" spans="4:14" hidden="1" x14ac:dyDescent="0.2">
      <c r="D33" s="4"/>
      <c r="E33" s="4"/>
      <c r="I33" s="6"/>
      <c r="J33" s="10"/>
      <c r="N33" s="10"/>
    </row>
  </sheetData>
  <autoFilter ref="N5:N33">
    <filterColumn colId="0">
      <customFilters>
        <customFilter operator="notEqual" val=" "/>
      </customFilters>
    </filterColumn>
  </autoFilter>
  <mergeCells count="3">
    <mergeCell ref="A1:H1"/>
    <mergeCell ref="A2:H2"/>
    <mergeCell ref="A3:H3"/>
  </mergeCells>
  <pageMargins left="0.7" right="0.7" top="0.75" bottom="0.75" header="0.3" footer="0.3"/>
  <pageSetup paperSize="9" orientation="portrait" r:id="rId1"/>
  <headerFooter>
    <oddHeader>&amp;L&amp;"Arial"&amp;8&amp;K000000INTERNAL&amp;1#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O30"/>
  <sheetViews>
    <sheetView workbookViewId="0">
      <selection sqref="A1:H1"/>
    </sheetView>
  </sheetViews>
  <sheetFormatPr defaultRowHeight="12.75" x14ac:dyDescent="0.2"/>
  <cols>
    <col min="5" max="5" width="27.85546875" bestFit="1" customWidth="1"/>
    <col min="6" max="6" width="34.85546875" bestFit="1" customWidth="1"/>
    <col min="7" max="8" width="0" hidden="1" customWidth="1"/>
    <col min="17" max="17" width="3" customWidth="1"/>
    <col min="18" max="18" width="5.140625" customWidth="1"/>
    <col min="19" max="19" width="21.7109375" bestFit="1" customWidth="1"/>
    <col min="20" max="20" width="34.85546875" bestFit="1" customWidth="1"/>
    <col min="21" max="21" width="17.28515625" bestFit="1" customWidth="1"/>
    <col min="22" max="22" width="8.7109375" customWidth="1"/>
    <col min="23" max="23" width="6" customWidth="1"/>
    <col min="24" max="25" width="7.7109375" customWidth="1"/>
  </cols>
  <sheetData>
    <row r="1" spans="1:15" ht="18" x14ac:dyDescent="0.25">
      <c r="A1" s="19" t="s">
        <v>662</v>
      </c>
      <c r="B1" s="19"/>
      <c r="C1" s="19"/>
      <c r="D1" s="19"/>
      <c r="E1" s="19"/>
      <c r="F1" s="19"/>
      <c r="G1" s="19"/>
      <c r="H1" s="19"/>
    </row>
    <row r="2" spans="1:15" ht="18" x14ac:dyDescent="0.25">
      <c r="A2" s="19" t="s">
        <v>663</v>
      </c>
      <c r="B2" s="19"/>
      <c r="C2" s="19"/>
      <c r="D2" s="19"/>
      <c r="E2" s="19"/>
      <c r="F2" s="19"/>
      <c r="G2" s="19"/>
      <c r="H2" s="19"/>
    </row>
    <row r="3" spans="1:15" ht="18" x14ac:dyDescent="0.25">
      <c r="A3" s="19" t="s">
        <v>715</v>
      </c>
      <c r="B3" s="19"/>
      <c r="C3" s="19"/>
      <c r="D3" s="19"/>
      <c r="E3" s="19"/>
      <c r="F3" s="19"/>
      <c r="G3" s="19"/>
      <c r="H3" s="19"/>
    </row>
    <row r="4" spans="1:15" x14ac:dyDescent="0.2">
      <c r="A4" s="13" t="s">
        <v>29</v>
      </c>
      <c r="B4" s="7" t="s">
        <v>30</v>
      </c>
      <c r="C4" s="5" t="s">
        <v>31</v>
      </c>
      <c r="D4" s="5"/>
      <c r="E4" s="13">
        <v>25</v>
      </c>
      <c r="F4" s="5" t="s">
        <v>32</v>
      </c>
      <c r="G4" s="13">
        <v>2</v>
      </c>
      <c r="H4" s="5" t="s">
        <v>74</v>
      </c>
      <c r="I4" s="7">
        <f>B4*K4*M4</f>
        <v>0.45</v>
      </c>
      <c r="J4" s="5" t="s">
        <v>33</v>
      </c>
      <c r="K4" s="13">
        <f>MIN(E4/15,1)</f>
        <v>1</v>
      </c>
      <c r="L4" s="5" t="s">
        <v>34</v>
      </c>
      <c r="M4" s="11">
        <f>MIN(G4/4,1)</f>
        <v>0.5</v>
      </c>
      <c r="N4" s="5"/>
      <c r="O4" s="11"/>
    </row>
    <row r="5" spans="1:15" x14ac:dyDescent="0.2">
      <c r="A5" s="1" t="s">
        <v>0</v>
      </c>
      <c r="B5" s="8" t="s">
        <v>1</v>
      </c>
      <c r="C5" s="1" t="s">
        <v>2</v>
      </c>
      <c r="D5" s="1"/>
      <c r="E5" s="1"/>
      <c r="F5" s="1" t="s">
        <v>35</v>
      </c>
      <c r="G5" s="1" t="s">
        <v>3</v>
      </c>
      <c r="H5" s="1" t="s">
        <v>4</v>
      </c>
      <c r="I5" s="1" t="s">
        <v>13</v>
      </c>
      <c r="J5" s="1" t="s">
        <v>15</v>
      </c>
      <c r="K5" s="1"/>
      <c r="L5" s="1"/>
      <c r="M5" s="1"/>
    </row>
    <row r="6" spans="1:15" hidden="1" x14ac:dyDescent="0.2">
      <c r="A6">
        <v>1</v>
      </c>
      <c r="B6" t="s">
        <v>383</v>
      </c>
      <c r="C6" t="s">
        <v>377</v>
      </c>
      <c r="D6" s="4">
        <f t="shared" ref="D6:D30" si="0">SEARCH(" ",C6,1)</f>
        <v>4</v>
      </c>
      <c r="E6" s="4" t="str">
        <f t="shared" ref="E6:E30" si="1">RIGHT(C6,LEN(C6)-D6) &amp; " " &amp; LEFT(C6,D6)</f>
        <v xml:space="preserve">Pavlik Jan </v>
      </c>
      <c r="F6" t="s">
        <v>378</v>
      </c>
      <c r="G6" t="s">
        <v>716</v>
      </c>
      <c r="H6">
        <v>1.306</v>
      </c>
      <c r="I6" s="6">
        <f>H6/$H$6*10000*$I$4</f>
        <v>4500</v>
      </c>
      <c r="J6" s="10" t="s">
        <v>752</v>
      </c>
    </row>
    <row r="7" spans="1:15" hidden="1" x14ac:dyDescent="0.2">
      <c r="A7">
        <v>2</v>
      </c>
      <c r="B7" t="s">
        <v>154</v>
      </c>
      <c r="C7" t="s">
        <v>482</v>
      </c>
      <c r="D7" s="4">
        <f t="shared" si="0"/>
        <v>6</v>
      </c>
      <c r="E7" s="4" t="str">
        <f t="shared" si="1"/>
        <v xml:space="preserve">Novak Karel </v>
      </c>
      <c r="G7" t="s">
        <v>716</v>
      </c>
      <c r="H7">
        <v>1.236</v>
      </c>
      <c r="I7" s="6">
        <f>H7/$H$6*10000*$I$4</f>
        <v>4258.805513016845</v>
      </c>
      <c r="J7" s="10" t="s">
        <v>752</v>
      </c>
    </row>
    <row r="8" spans="1:15" hidden="1" x14ac:dyDescent="0.2">
      <c r="A8">
        <v>3</v>
      </c>
      <c r="B8" t="s">
        <v>158</v>
      </c>
      <c r="C8" t="s">
        <v>284</v>
      </c>
      <c r="D8" s="4">
        <f t="shared" si="0"/>
        <v>5</v>
      </c>
      <c r="E8" s="4" t="str">
        <f t="shared" si="1"/>
        <v xml:space="preserve">Treslova Hana </v>
      </c>
      <c r="F8" t="s">
        <v>285</v>
      </c>
      <c r="G8" t="s">
        <v>160</v>
      </c>
      <c r="H8">
        <v>1.131</v>
      </c>
      <c r="I8" s="6">
        <f t="shared" ref="I8:I14" si="2">H8/$H$6*10000*$I$4</f>
        <v>3897.0137825421129</v>
      </c>
      <c r="J8" s="10" t="s">
        <v>752</v>
      </c>
    </row>
    <row r="9" spans="1:15" hidden="1" x14ac:dyDescent="0.2">
      <c r="A9">
        <v>4</v>
      </c>
      <c r="B9" t="s">
        <v>97</v>
      </c>
      <c r="C9" t="s">
        <v>293</v>
      </c>
      <c r="D9" s="4">
        <f t="shared" si="0"/>
        <v>6</v>
      </c>
      <c r="E9" s="4" t="str">
        <f t="shared" si="1"/>
        <v xml:space="preserve">Pokorny Peter </v>
      </c>
      <c r="F9" t="s">
        <v>12</v>
      </c>
      <c r="G9" t="s">
        <v>717</v>
      </c>
      <c r="H9">
        <v>1.1160000000000001</v>
      </c>
      <c r="I9" s="6">
        <f t="shared" si="2"/>
        <v>3845.3292496171521</v>
      </c>
      <c r="J9" s="10" t="s">
        <v>752</v>
      </c>
    </row>
    <row r="10" spans="1:15" hidden="1" x14ac:dyDescent="0.2">
      <c r="A10">
        <v>5</v>
      </c>
      <c r="B10" t="s">
        <v>718</v>
      </c>
      <c r="C10" t="s">
        <v>719</v>
      </c>
      <c r="D10" s="4">
        <f t="shared" si="0"/>
        <v>4</v>
      </c>
      <c r="E10" s="4" t="str">
        <f t="shared" si="1"/>
        <v xml:space="preserve">Kretzschmar Jan </v>
      </c>
      <c r="F10" t="s">
        <v>720</v>
      </c>
      <c r="G10" t="s">
        <v>721</v>
      </c>
      <c r="H10">
        <v>1.0860000000000001</v>
      </c>
      <c r="I10" s="6">
        <f t="shared" si="2"/>
        <v>3741.960183767228</v>
      </c>
      <c r="J10" s="10" t="s">
        <v>752</v>
      </c>
      <c r="N10" s="10"/>
    </row>
    <row r="11" spans="1:15" hidden="1" x14ac:dyDescent="0.2">
      <c r="A11">
        <v>6</v>
      </c>
      <c r="B11" t="s">
        <v>722</v>
      </c>
      <c r="C11" t="s">
        <v>239</v>
      </c>
      <c r="D11" s="4">
        <f t="shared" si="0"/>
        <v>9</v>
      </c>
      <c r="E11" s="4" t="str">
        <f t="shared" si="1"/>
        <v xml:space="preserve">Josuttis Benjamin </v>
      </c>
      <c r="G11" t="s">
        <v>721</v>
      </c>
      <c r="H11">
        <v>1.081</v>
      </c>
      <c r="I11" s="6">
        <f t="shared" si="2"/>
        <v>3724.7320061255741</v>
      </c>
      <c r="J11" s="10" t="s">
        <v>752</v>
      </c>
      <c r="N11" s="10"/>
    </row>
    <row r="12" spans="1:15" hidden="1" x14ac:dyDescent="0.2">
      <c r="A12">
        <v>7</v>
      </c>
      <c r="B12" t="s">
        <v>723</v>
      </c>
      <c r="C12" t="s">
        <v>724</v>
      </c>
      <c r="D12" s="4">
        <f t="shared" si="0"/>
        <v>7</v>
      </c>
      <c r="E12" s="4" t="str">
        <f t="shared" si="1"/>
        <v xml:space="preserve">Schulze-Varnholt Lorenz </v>
      </c>
      <c r="F12" t="s">
        <v>725</v>
      </c>
      <c r="G12" t="s">
        <v>721</v>
      </c>
      <c r="H12">
        <v>1.0780000000000001</v>
      </c>
      <c r="I12" s="6">
        <f t="shared" si="2"/>
        <v>3714.3950995405821</v>
      </c>
      <c r="J12" s="10" t="s">
        <v>752</v>
      </c>
    </row>
    <row r="13" spans="1:15" hidden="1" x14ac:dyDescent="0.2">
      <c r="A13">
        <v>8</v>
      </c>
      <c r="B13" t="s">
        <v>726</v>
      </c>
      <c r="C13" t="s">
        <v>727</v>
      </c>
      <c r="D13" s="4">
        <f t="shared" si="0"/>
        <v>9</v>
      </c>
      <c r="E13" s="4" t="str">
        <f t="shared" si="1"/>
        <v xml:space="preserve">Beyer Johannes </v>
      </c>
      <c r="G13" t="s">
        <v>24</v>
      </c>
      <c r="H13">
        <v>1.0649999999999999</v>
      </c>
      <c r="I13" s="6">
        <f t="shared" si="2"/>
        <v>3669.6018376722814</v>
      </c>
      <c r="J13" s="10" t="s">
        <v>752</v>
      </c>
    </row>
    <row r="14" spans="1:15" hidden="1" x14ac:dyDescent="0.2">
      <c r="A14">
        <v>9</v>
      </c>
      <c r="B14" t="s">
        <v>728</v>
      </c>
      <c r="C14" t="s">
        <v>270</v>
      </c>
      <c r="D14" s="4">
        <f t="shared" si="0"/>
        <v>5</v>
      </c>
      <c r="E14" s="4" t="str">
        <f t="shared" si="1"/>
        <v xml:space="preserve">Fecker Nils </v>
      </c>
      <c r="F14" t="s">
        <v>271</v>
      </c>
      <c r="G14" t="s">
        <v>160</v>
      </c>
      <c r="H14">
        <v>1.0149999999999999</v>
      </c>
      <c r="I14" s="6">
        <f t="shared" si="2"/>
        <v>3497.3200612557425</v>
      </c>
      <c r="J14" s="10" t="s">
        <v>752</v>
      </c>
    </row>
    <row r="15" spans="1:15" hidden="1" x14ac:dyDescent="0.2">
      <c r="A15">
        <v>10</v>
      </c>
      <c r="B15" t="s">
        <v>729</v>
      </c>
      <c r="C15" t="s">
        <v>730</v>
      </c>
      <c r="D15" s="4">
        <f t="shared" si="0"/>
        <v>5</v>
      </c>
      <c r="E15" s="4" t="str">
        <f t="shared" si="1"/>
        <v xml:space="preserve">Fremau Nick </v>
      </c>
      <c r="F15" t="s">
        <v>684</v>
      </c>
      <c r="G15" t="s">
        <v>721</v>
      </c>
      <c r="H15">
        <v>995</v>
      </c>
      <c r="I15" s="6">
        <f>H15/$H$6*10*$I$4</f>
        <v>3428.4073506891273</v>
      </c>
      <c r="J15" s="10" t="s">
        <v>752</v>
      </c>
    </row>
    <row r="16" spans="1:15" hidden="1" x14ac:dyDescent="0.2">
      <c r="A16">
        <v>11</v>
      </c>
      <c r="B16" t="s">
        <v>731</v>
      </c>
      <c r="C16" t="s">
        <v>732</v>
      </c>
      <c r="D16" s="4">
        <f t="shared" si="0"/>
        <v>7</v>
      </c>
      <c r="E16" s="4" t="str">
        <f t="shared" si="1"/>
        <v xml:space="preserve">Seton Robbie </v>
      </c>
      <c r="G16" t="s">
        <v>721</v>
      </c>
      <c r="H16">
        <v>943</v>
      </c>
      <c r="I16" s="6">
        <f t="shared" ref="I16:I30" si="3">H16/$H$6*10*$I$4</f>
        <v>3249.2343032159265</v>
      </c>
      <c r="J16" s="10" t="s">
        <v>752</v>
      </c>
      <c r="N16" s="10"/>
    </row>
    <row r="17" spans="1:14" hidden="1" x14ac:dyDescent="0.2">
      <c r="A17">
        <v>12</v>
      </c>
      <c r="B17" t="s">
        <v>64</v>
      </c>
      <c r="C17" t="s">
        <v>609</v>
      </c>
      <c r="D17" s="4">
        <f t="shared" si="0"/>
        <v>6</v>
      </c>
      <c r="E17" s="4" t="str">
        <f t="shared" si="1"/>
        <v xml:space="preserve">Kriz Lukas </v>
      </c>
      <c r="G17" t="s">
        <v>721</v>
      </c>
      <c r="H17">
        <v>934</v>
      </c>
      <c r="I17" s="6">
        <f t="shared" si="3"/>
        <v>3218.2235834609492</v>
      </c>
      <c r="J17" s="10" t="s">
        <v>752</v>
      </c>
    </row>
    <row r="18" spans="1:14" x14ac:dyDescent="0.2">
      <c r="A18">
        <v>13</v>
      </c>
      <c r="B18" t="s">
        <v>136</v>
      </c>
      <c r="C18" t="s">
        <v>281</v>
      </c>
      <c r="D18" s="4">
        <f t="shared" si="0"/>
        <v>4</v>
      </c>
      <c r="E18" s="4" t="str">
        <f t="shared" si="1"/>
        <v xml:space="preserve">Kovalcik Jan </v>
      </c>
      <c r="G18" t="s">
        <v>733</v>
      </c>
      <c r="H18">
        <v>893</v>
      </c>
      <c r="I18" s="6">
        <f t="shared" si="3"/>
        <v>3076.9525267993877</v>
      </c>
      <c r="J18" s="10" t="s">
        <v>752</v>
      </c>
      <c r="N18" s="10" t="s">
        <v>17</v>
      </c>
    </row>
    <row r="19" spans="1:14" hidden="1" x14ac:dyDescent="0.2">
      <c r="A19">
        <v>14</v>
      </c>
      <c r="B19" t="s">
        <v>207</v>
      </c>
      <c r="C19" t="s">
        <v>734</v>
      </c>
      <c r="D19" s="4">
        <f t="shared" si="0"/>
        <v>6</v>
      </c>
      <c r="E19" s="4" t="str">
        <f t="shared" si="1"/>
        <v xml:space="preserve">Herold Felix </v>
      </c>
      <c r="G19" t="s">
        <v>530</v>
      </c>
      <c r="H19">
        <v>882</v>
      </c>
      <c r="I19" s="6">
        <f t="shared" si="3"/>
        <v>3039.0505359877488</v>
      </c>
      <c r="J19" s="10" t="s">
        <v>752</v>
      </c>
    </row>
    <row r="20" spans="1:14" hidden="1" x14ac:dyDescent="0.2">
      <c r="A20">
        <v>15</v>
      </c>
      <c r="B20" t="s">
        <v>735</v>
      </c>
      <c r="C20" t="s">
        <v>736</v>
      </c>
      <c r="D20" s="4">
        <f t="shared" si="0"/>
        <v>7</v>
      </c>
      <c r="E20" s="4" t="str">
        <f t="shared" si="1"/>
        <v xml:space="preserve">Käseberg Fabian </v>
      </c>
      <c r="F20" t="s">
        <v>737</v>
      </c>
      <c r="G20" t="s">
        <v>24</v>
      </c>
      <c r="H20">
        <v>877</v>
      </c>
      <c r="I20" s="6">
        <f t="shared" si="3"/>
        <v>3021.8223583460949</v>
      </c>
      <c r="J20" s="10" t="s">
        <v>752</v>
      </c>
    </row>
    <row r="21" spans="1:14" x14ac:dyDescent="0.2">
      <c r="A21">
        <v>16</v>
      </c>
      <c r="B21" t="s">
        <v>465</v>
      </c>
      <c r="C21" t="s">
        <v>528</v>
      </c>
      <c r="D21" s="4">
        <f t="shared" si="0"/>
        <v>7</v>
      </c>
      <c r="E21" s="4" t="str">
        <f t="shared" si="1"/>
        <v xml:space="preserve">Jurovic Martin </v>
      </c>
      <c r="G21" t="s">
        <v>738</v>
      </c>
      <c r="H21">
        <v>862</v>
      </c>
      <c r="I21" s="6">
        <f t="shared" si="3"/>
        <v>2970.1378254211331</v>
      </c>
      <c r="J21" s="10" t="s">
        <v>752</v>
      </c>
      <c r="N21" s="10" t="s">
        <v>17</v>
      </c>
    </row>
    <row r="22" spans="1:14" hidden="1" x14ac:dyDescent="0.2">
      <c r="A22">
        <v>17</v>
      </c>
      <c r="B22" t="s">
        <v>194</v>
      </c>
      <c r="C22" t="s">
        <v>193</v>
      </c>
      <c r="D22" s="4">
        <f t="shared" si="0"/>
        <v>5</v>
      </c>
      <c r="E22" s="4" t="str">
        <f t="shared" si="1"/>
        <v xml:space="preserve">Treslova Jana </v>
      </c>
      <c r="G22" t="s">
        <v>721</v>
      </c>
      <c r="H22">
        <v>830</v>
      </c>
      <c r="I22" s="6">
        <f t="shared" si="3"/>
        <v>2859.8774885145481</v>
      </c>
      <c r="J22" s="10" t="s">
        <v>752</v>
      </c>
    </row>
    <row r="23" spans="1:14" hidden="1" x14ac:dyDescent="0.2">
      <c r="A23">
        <v>18</v>
      </c>
      <c r="B23" t="s">
        <v>739</v>
      </c>
      <c r="C23" t="s">
        <v>740</v>
      </c>
      <c r="D23" s="4">
        <f t="shared" si="0"/>
        <v>7</v>
      </c>
      <c r="E23" s="4" t="str">
        <f t="shared" si="1"/>
        <v xml:space="preserve">Królik Tomasz </v>
      </c>
      <c r="G23" t="s">
        <v>741</v>
      </c>
      <c r="H23">
        <v>813</v>
      </c>
      <c r="I23" s="6">
        <f t="shared" si="3"/>
        <v>2801.3016845329253</v>
      </c>
      <c r="J23" s="10" t="s">
        <v>752</v>
      </c>
      <c r="N23" s="10"/>
    </row>
    <row r="24" spans="1:14" hidden="1" x14ac:dyDescent="0.2">
      <c r="A24">
        <v>19</v>
      </c>
      <c r="B24" t="s">
        <v>742</v>
      </c>
      <c r="C24" t="s">
        <v>286</v>
      </c>
      <c r="D24" s="4">
        <f t="shared" si="0"/>
        <v>5</v>
      </c>
      <c r="E24" s="4" t="str">
        <f t="shared" si="1"/>
        <v xml:space="preserve">Heck Nils </v>
      </c>
      <c r="G24" t="s">
        <v>24</v>
      </c>
      <c r="H24">
        <v>760</v>
      </c>
      <c r="I24" s="6">
        <f t="shared" si="3"/>
        <v>2618.6830015313935</v>
      </c>
      <c r="J24" s="10" t="s">
        <v>752</v>
      </c>
      <c r="N24" s="10"/>
    </row>
    <row r="25" spans="1:14" hidden="1" x14ac:dyDescent="0.2">
      <c r="A25">
        <v>20</v>
      </c>
      <c r="B25" t="s">
        <v>743</v>
      </c>
      <c r="C25" t="s">
        <v>744</v>
      </c>
      <c r="D25" s="4">
        <f t="shared" si="0"/>
        <v>10</v>
      </c>
      <c r="E25" s="4" t="str">
        <f t="shared" si="1"/>
        <v xml:space="preserve">Nägel Sebastian </v>
      </c>
      <c r="G25" t="s">
        <v>484</v>
      </c>
      <c r="H25">
        <v>714</v>
      </c>
      <c r="I25" s="6">
        <f t="shared" si="3"/>
        <v>2460.1837672281777</v>
      </c>
      <c r="J25" s="10" t="s">
        <v>752</v>
      </c>
      <c r="N25" s="10"/>
    </row>
    <row r="26" spans="1:14" hidden="1" x14ac:dyDescent="0.2">
      <c r="A26">
        <v>21</v>
      </c>
      <c r="B26" t="s">
        <v>745</v>
      </c>
      <c r="C26" t="s">
        <v>746</v>
      </c>
      <c r="D26" s="4">
        <f t="shared" si="0"/>
        <v>7</v>
      </c>
      <c r="E26" s="4" t="str">
        <f t="shared" si="1"/>
        <v xml:space="preserve">Neugebauer Gerrit </v>
      </c>
      <c r="F26" t="s">
        <v>747</v>
      </c>
      <c r="G26" t="s">
        <v>24</v>
      </c>
      <c r="H26">
        <v>685</v>
      </c>
      <c r="I26" s="6">
        <f t="shared" si="3"/>
        <v>2360.2603369065846</v>
      </c>
      <c r="J26" s="10" t="s">
        <v>752</v>
      </c>
    </row>
    <row r="27" spans="1:14" hidden="1" x14ac:dyDescent="0.2">
      <c r="A27">
        <v>22</v>
      </c>
      <c r="B27" t="s">
        <v>748</v>
      </c>
      <c r="C27" t="s">
        <v>749</v>
      </c>
      <c r="D27" s="4">
        <f t="shared" si="0"/>
        <v>10</v>
      </c>
      <c r="E27" s="4" t="str">
        <f t="shared" si="1"/>
        <v xml:space="preserve">Aberle Jan-Lucas </v>
      </c>
      <c r="G27" t="s">
        <v>484</v>
      </c>
      <c r="H27">
        <v>646</v>
      </c>
      <c r="I27" s="6">
        <f t="shared" si="3"/>
        <v>2225.8805513016846</v>
      </c>
      <c r="J27" s="10" t="s">
        <v>752</v>
      </c>
    </row>
    <row r="28" spans="1:14" hidden="1" x14ac:dyDescent="0.2">
      <c r="A28">
        <v>23</v>
      </c>
      <c r="B28" t="s">
        <v>192</v>
      </c>
      <c r="C28" t="s">
        <v>750</v>
      </c>
      <c r="D28" s="4">
        <f t="shared" si="0"/>
        <v>4</v>
      </c>
      <c r="E28" s="4" t="str">
        <f t="shared" si="1"/>
        <v xml:space="preserve">Kotan Jan </v>
      </c>
      <c r="G28" t="s">
        <v>733</v>
      </c>
      <c r="H28">
        <v>561</v>
      </c>
      <c r="I28" s="6">
        <f t="shared" si="3"/>
        <v>1933.0015313935683</v>
      </c>
      <c r="J28" s="10" t="s">
        <v>752</v>
      </c>
    </row>
    <row r="29" spans="1:14" hidden="1" x14ac:dyDescent="0.2">
      <c r="A29">
        <v>24</v>
      </c>
      <c r="B29" t="s">
        <v>751</v>
      </c>
      <c r="C29" t="s">
        <v>209</v>
      </c>
      <c r="D29" s="4">
        <f t="shared" si="0"/>
        <v>5</v>
      </c>
      <c r="E29" s="4" t="str">
        <f t="shared" si="1"/>
        <v xml:space="preserve">Novakova Dana </v>
      </c>
      <c r="G29" t="s">
        <v>721</v>
      </c>
      <c r="H29">
        <v>478</v>
      </c>
      <c r="I29" s="6">
        <f t="shared" si="3"/>
        <v>1647.0137825421134</v>
      </c>
      <c r="J29" s="10" t="s">
        <v>752</v>
      </c>
    </row>
    <row r="30" spans="1:14" hidden="1" x14ac:dyDescent="0.2">
      <c r="A30">
        <v>25</v>
      </c>
      <c r="B30" t="s">
        <v>394</v>
      </c>
      <c r="C30" t="s">
        <v>235</v>
      </c>
      <c r="D30" s="4">
        <f t="shared" si="0"/>
        <v>7</v>
      </c>
      <c r="E30" s="4" t="str">
        <f t="shared" si="1"/>
        <v xml:space="preserve">Kurowski Tomasz </v>
      </c>
      <c r="F30" t="s">
        <v>200</v>
      </c>
      <c r="G30" t="s">
        <v>484</v>
      </c>
      <c r="H30">
        <v>409</v>
      </c>
      <c r="I30" s="6">
        <f t="shared" si="3"/>
        <v>1409.2649310872894</v>
      </c>
      <c r="J30" s="10" t="s">
        <v>752</v>
      </c>
    </row>
  </sheetData>
  <autoFilter ref="A5:N30">
    <filterColumn colId="13">
      <customFilters>
        <customFilter operator="notEqual" val=" "/>
      </customFilters>
    </filterColumn>
  </autoFilter>
  <mergeCells count="3">
    <mergeCell ref="A1:H1"/>
    <mergeCell ref="A2:H2"/>
    <mergeCell ref="A3:H3"/>
  </mergeCells>
  <pageMargins left="0.7" right="0.7" top="0.75" bottom="0.75" header="0.3" footer="0.3"/>
  <pageSetup paperSize="9" orientation="portrait" r:id="rId1"/>
  <headerFooter>
    <oddHeader>&amp;L&amp;"Arial"&amp;8&amp;K000000INTERNAL&amp;1#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O30"/>
  <sheetViews>
    <sheetView workbookViewId="0">
      <selection sqref="A1:H1"/>
    </sheetView>
  </sheetViews>
  <sheetFormatPr defaultRowHeight="12.75" x14ac:dyDescent="0.2"/>
  <cols>
    <col min="3" max="3" width="20" bestFit="1" customWidth="1"/>
    <col min="5" max="5" width="25.85546875" bestFit="1" customWidth="1"/>
    <col min="6" max="6" width="25.5703125" customWidth="1"/>
    <col min="7" max="8" width="0" hidden="1" customWidth="1"/>
    <col min="15" max="15" width="3" customWidth="1"/>
    <col min="16" max="16" width="3.85546875" customWidth="1"/>
    <col min="17" max="17" width="20" bestFit="1" customWidth="1"/>
    <col min="18" max="18" width="21.140625" bestFit="1" customWidth="1"/>
    <col min="19" max="19" width="21" bestFit="1" customWidth="1"/>
    <col min="20" max="20" width="8.7109375" customWidth="1"/>
    <col min="21" max="21" width="6" customWidth="1"/>
    <col min="22" max="22" width="6.7109375" customWidth="1"/>
    <col min="23" max="23" width="8.28515625" customWidth="1"/>
  </cols>
  <sheetData>
    <row r="1" spans="1:15" ht="18" x14ac:dyDescent="0.25">
      <c r="A1" s="19" t="s">
        <v>662</v>
      </c>
      <c r="B1" s="19"/>
      <c r="C1" s="19"/>
      <c r="D1" s="19"/>
      <c r="E1" s="19"/>
      <c r="F1" s="19"/>
      <c r="G1" s="19"/>
      <c r="H1" s="19"/>
    </row>
    <row r="2" spans="1:15" ht="18" x14ac:dyDescent="0.25">
      <c r="A2" s="19" t="s">
        <v>663</v>
      </c>
      <c r="B2" s="19"/>
      <c r="C2" s="19"/>
      <c r="D2" s="19"/>
      <c r="E2" s="19"/>
      <c r="F2" s="19"/>
      <c r="G2" s="19"/>
      <c r="H2" s="19"/>
    </row>
    <row r="3" spans="1:15" ht="18" x14ac:dyDescent="0.25">
      <c r="A3" s="19" t="s">
        <v>753</v>
      </c>
      <c r="B3" s="19"/>
      <c r="C3" s="19"/>
      <c r="D3" s="19"/>
      <c r="E3" s="19"/>
      <c r="F3" s="19"/>
      <c r="G3" s="19"/>
      <c r="H3" s="19"/>
    </row>
    <row r="4" spans="1:15" x14ac:dyDescent="0.2">
      <c r="A4" s="13" t="s">
        <v>29</v>
      </c>
      <c r="B4" s="7" t="s">
        <v>30</v>
      </c>
      <c r="C4" s="5" t="s">
        <v>31</v>
      </c>
      <c r="D4" s="5"/>
      <c r="E4" s="13">
        <v>13</v>
      </c>
      <c r="F4" s="5" t="s">
        <v>32</v>
      </c>
      <c r="G4" s="13">
        <v>2</v>
      </c>
      <c r="H4" s="5" t="s">
        <v>74</v>
      </c>
      <c r="I4" s="7">
        <f>B4*K4*M4</f>
        <v>0.39</v>
      </c>
      <c r="J4" s="5" t="s">
        <v>33</v>
      </c>
      <c r="K4" s="13">
        <f>MIN(E4/15,1)</f>
        <v>0.8666666666666667</v>
      </c>
      <c r="L4" s="5" t="s">
        <v>34</v>
      </c>
      <c r="M4" s="11">
        <f>MIN(G4/4,1)</f>
        <v>0.5</v>
      </c>
      <c r="N4" s="5"/>
      <c r="O4" s="11"/>
    </row>
    <row r="5" spans="1:15" hidden="1" x14ac:dyDescent="0.2">
      <c r="A5" s="1" t="s">
        <v>0</v>
      </c>
      <c r="B5" s="8" t="s">
        <v>1</v>
      </c>
      <c r="C5" s="1" t="s">
        <v>2</v>
      </c>
      <c r="D5" s="1"/>
      <c r="E5" s="1"/>
      <c r="F5" s="1" t="s">
        <v>35</v>
      </c>
      <c r="G5" s="1" t="s">
        <v>3</v>
      </c>
      <c r="H5" s="1" t="s">
        <v>4</v>
      </c>
      <c r="I5" s="1" t="s">
        <v>13</v>
      </c>
      <c r="J5" s="1" t="s">
        <v>15</v>
      </c>
      <c r="K5" s="1"/>
      <c r="L5" s="1"/>
      <c r="M5" s="1"/>
    </row>
    <row r="6" spans="1:15" hidden="1" x14ac:dyDescent="0.2">
      <c r="A6">
        <v>1</v>
      </c>
      <c r="B6" t="s">
        <v>583</v>
      </c>
      <c r="C6" t="s">
        <v>754</v>
      </c>
      <c r="D6" s="4">
        <f t="shared" ref="D6:D18" si="0">SEARCH(" ",C6,1)</f>
        <v>7</v>
      </c>
      <c r="E6" s="4" t="str">
        <f t="shared" ref="E6:E18" si="1">RIGHT(C6,LEN(C6)-D6) &amp; " " &amp; LEFT(C6,D6)</f>
        <v xml:space="preserve">&amp; Knez Sibanc </v>
      </c>
      <c r="F6" t="s">
        <v>227</v>
      </c>
      <c r="G6" t="s">
        <v>71</v>
      </c>
      <c r="H6">
        <v>1.383</v>
      </c>
      <c r="I6" s="6">
        <f>H6/$H$6*10000*$I$4</f>
        <v>3900</v>
      </c>
      <c r="J6" s="10" t="s">
        <v>779</v>
      </c>
    </row>
    <row r="7" spans="1:15" hidden="1" x14ac:dyDescent="0.2">
      <c r="A7">
        <v>2</v>
      </c>
      <c r="B7" t="s">
        <v>755</v>
      </c>
      <c r="C7" t="s">
        <v>756</v>
      </c>
      <c r="D7" s="4">
        <f t="shared" si="0"/>
        <v>8</v>
      </c>
      <c r="E7" s="4" t="str">
        <f t="shared" si="1"/>
        <v xml:space="preserve">&amp; Heckmann Stelzer </v>
      </c>
      <c r="G7" t="s">
        <v>757</v>
      </c>
      <c r="H7">
        <v>1.266</v>
      </c>
      <c r="I7" s="6">
        <f>H7/$H$6*10000*$I$4</f>
        <v>3570.0650759219093</v>
      </c>
      <c r="J7" s="10" t="s">
        <v>779</v>
      </c>
    </row>
    <row r="8" spans="1:15" hidden="1" x14ac:dyDescent="0.2">
      <c r="A8">
        <v>3</v>
      </c>
      <c r="B8" t="s">
        <v>170</v>
      </c>
      <c r="C8" t="s">
        <v>758</v>
      </c>
      <c r="D8" s="4">
        <f t="shared" si="0"/>
        <v>6</v>
      </c>
      <c r="E8" s="4" t="str">
        <f t="shared" si="1"/>
        <v xml:space="preserve">&amp; Virtanen Sorri </v>
      </c>
      <c r="G8" t="s">
        <v>71</v>
      </c>
      <c r="H8">
        <v>1.18</v>
      </c>
      <c r="I8" s="6">
        <f t="shared" ref="I8:I11" si="2">H8/$H$6*10000*$I$4</f>
        <v>3327.5488069414314</v>
      </c>
      <c r="J8" s="10" t="s">
        <v>779</v>
      </c>
    </row>
    <row r="9" spans="1:15" hidden="1" x14ac:dyDescent="0.2">
      <c r="A9">
        <v>4</v>
      </c>
      <c r="B9" t="s">
        <v>586</v>
      </c>
      <c r="C9" t="s">
        <v>759</v>
      </c>
      <c r="D9" s="4">
        <f t="shared" si="0"/>
        <v>7</v>
      </c>
      <c r="E9" s="4" t="str">
        <f t="shared" si="1"/>
        <v xml:space="preserve">&amp; Novatscheck Dawert </v>
      </c>
      <c r="F9" t="s">
        <v>760</v>
      </c>
      <c r="G9" t="s">
        <v>578</v>
      </c>
      <c r="H9">
        <v>1.054</v>
      </c>
      <c r="I9" s="6">
        <f t="shared" si="2"/>
        <v>2972.2342733188721</v>
      </c>
      <c r="J9" s="10" t="s">
        <v>779</v>
      </c>
    </row>
    <row r="10" spans="1:15" hidden="1" x14ac:dyDescent="0.2">
      <c r="A10">
        <v>5</v>
      </c>
      <c r="B10" t="s">
        <v>761</v>
      </c>
      <c r="C10" t="s">
        <v>762</v>
      </c>
      <c r="D10" s="4">
        <f t="shared" si="0"/>
        <v>9</v>
      </c>
      <c r="E10" s="4" t="str">
        <f t="shared" si="1"/>
        <v xml:space="preserve">&amp; Seppanen Koivunen </v>
      </c>
      <c r="G10" t="s">
        <v>622</v>
      </c>
      <c r="H10">
        <v>1.04</v>
      </c>
      <c r="I10" s="6">
        <f t="shared" si="2"/>
        <v>2932.7548806941436</v>
      </c>
      <c r="J10" s="10" t="s">
        <v>779</v>
      </c>
      <c r="N10" s="10"/>
    </row>
    <row r="11" spans="1:15" hidden="1" x14ac:dyDescent="0.2">
      <c r="A11">
        <v>6</v>
      </c>
      <c r="B11" t="s">
        <v>20</v>
      </c>
      <c r="C11" t="s">
        <v>763</v>
      </c>
      <c r="D11" s="4">
        <f t="shared" si="0"/>
        <v>8</v>
      </c>
      <c r="E11" s="4" t="str">
        <f t="shared" si="1"/>
        <v xml:space="preserve">&amp; Wrede Tourula </v>
      </c>
      <c r="G11" t="s">
        <v>622</v>
      </c>
      <c r="H11">
        <v>1.0109999999999999</v>
      </c>
      <c r="I11" s="6">
        <f t="shared" si="2"/>
        <v>2850.9761388286329</v>
      </c>
      <c r="J11" s="10" t="s">
        <v>779</v>
      </c>
      <c r="N11" s="10"/>
    </row>
    <row r="12" spans="1:15" hidden="1" x14ac:dyDescent="0.2">
      <c r="A12">
        <v>7</v>
      </c>
      <c r="B12" t="s">
        <v>433</v>
      </c>
      <c r="C12" t="s">
        <v>434</v>
      </c>
      <c r="D12" s="4">
        <f t="shared" si="0"/>
        <v>7</v>
      </c>
      <c r="E12" s="4" t="str">
        <f t="shared" si="1"/>
        <v xml:space="preserve">&amp; Pirker Pirker </v>
      </c>
      <c r="F12" t="s">
        <v>405</v>
      </c>
      <c r="G12" t="s">
        <v>72</v>
      </c>
      <c r="H12">
        <v>982</v>
      </c>
      <c r="I12" s="6">
        <f>H12/$H$6*10*$I$4</f>
        <v>2769.197396963124</v>
      </c>
      <c r="J12" s="10" t="s">
        <v>779</v>
      </c>
    </row>
    <row r="13" spans="1:15" x14ac:dyDescent="0.2">
      <c r="A13">
        <v>8</v>
      </c>
      <c r="B13" t="s">
        <v>84</v>
      </c>
      <c r="C13" t="s">
        <v>764</v>
      </c>
      <c r="D13" s="4">
        <f t="shared" si="0"/>
        <v>10</v>
      </c>
      <c r="E13" s="4" t="s">
        <v>778</v>
      </c>
      <c r="F13" s="10" t="s">
        <v>12</v>
      </c>
      <c r="G13" t="s">
        <v>55</v>
      </c>
      <c r="H13">
        <v>904</v>
      </c>
      <c r="I13" s="6">
        <f t="shared" ref="I13:I14" si="3">H13/$H$6*10*$I$4</f>
        <v>2549.2407809110632</v>
      </c>
      <c r="J13" s="10" t="s">
        <v>779</v>
      </c>
      <c r="N13" s="10" t="s">
        <v>17</v>
      </c>
    </row>
    <row r="14" spans="1:15" hidden="1" x14ac:dyDescent="0.2">
      <c r="A14">
        <v>9</v>
      </c>
      <c r="B14" t="s">
        <v>765</v>
      </c>
      <c r="C14" t="s">
        <v>766</v>
      </c>
      <c r="D14" s="4">
        <f t="shared" si="0"/>
        <v>8</v>
      </c>
      <c r="E14" s="4" t="str">
        <f t="shared" si="1"/>
        <v xml:space="preserve">&amp; Triebel Jarosch </v>
      </c>
      <c r="G14" t="s">
        <v>71</v>
      </c>
      <c r="H14">
        <v>895</v>
      </c>
      <c r="I14" s="6">
        <f t="shared" si="3"/>
        <v>2523.8611713665946</v>
      </c>
      <c r="J14" s="10" t="s">
        <v>779</v>
      </c>
    </row>
    <row r="15" spans="1:15" hidden="1" x14ac:dyDescent="0.2">
      <c r="A15">
        <v>10</v>
      </c>
      <c r="B15" t="s">
        <v>767</v>
      </c>
      <c r="C15" t="s">
        <v>768</v>
      </c>
      <c r="D15" s="4">
        <f t="shared" si="0"/>
        <v>7</v>
      </c>
      <c r="E15" s="4" t="str">
        <f t="shared" si="1"/>
        <v xml:space="preserve">&amp; Hudler Schwan </v>
      </c>
      <c r="G15" t="s">
        <v>71</v>
      </c>
      <c r="H15">
        <v>883</v>
      </c>
      <c r="I15" s="6">
        <f>H15/$H$6*10*$I$4</f>
        <v>2490.0216919739696</v>
      </c>
      <c r="J15" s="10" t="s">
        <v>779</v>
      </c>
    </row>
    <row r="16" spans="1:15" hidden="1" x14ac:dyDescent="0.2">
      <c r="A16">
        <v>11</v>
      </c>
      <c r="B16" t="s">
        <v>769</v>
      </c>
      <c r="C16" t="s">
        <v>770</v>
      </c>
      <c r="D16" s="4">
        <f t="shared" si="0"/>
        <v>8</v>
      </c>
      <c r="E16" s="4" t="str">
        <f t="shared" si="1"/>
        <v xml:space="preserve">&amp; Stankovic Travner </v>
      </c>
      <c r="F16" t="s">
        <v>227</v>
      </c>
      <c r="G16" t="s">
        <v>55</v>
      </c>
      <c r="H16">
        <v>704</v>
      </c>
      <c r="I16" s="6">
        <f t="shared" ref="I16:I18" si="4">H16/$H$6*10*$I$4</f>
        <v>1985.2494577006507</v>
      </c>
      <c r="J16" s="10" t="s">
        <v>779</v>
      </c>
      <c r="N16" s="10"/>
    </row>
    <row r="17" spans="1:14" hidden="1" x14ac:dyDescent="0.2">
      <c r="A17">
        <v>12</v>
      </c>
      <c r="B17" t="s">
        <v>771</v>
      </c>
      <c r="C17" t="s">
        <v>772</v>
      </c>
      <c r="D17" s="4">
        <f t="shared" si="0"/>
        <v>8</v>
      </c>
      <c r="E17" s="4" t="str">
        <f t="shared" si="1"/>
        <v xml:space="preserve">&amp; Rudolf Kavalic </v>
      </c>
      <c r="F17" t="s">
        <v>773</v>
      </c>
      <c r="G17" t="s">
        <v>774</v>
      </c>
      <c r="H17">
        <v>602</v>
      </c>
      <c r="I17" s="6">
        <f t="shared" si="4"/>
        <v>1697.6138828633407</v>
      </c>
      <c r="J17" s="10" t="s">
        <v>779</v>
      </c>
    </row>
    <row r="18" spans="1:14" hidden="1" x14ac:dyDescent="0.2">
      <c r="A18">
        <v>13</v>
      </c>
      <c r="B18" t="s">
        <v>775</v>
      </c>
      <c r="C18" t="s">
        <v>776</v>
      </c>
      <c r="D18" s="4">
        <f t="shared" si="0"/>
        <v>5</v>
      </c>
      <c r="E18" s="4" t="str">
        <f t="shared" si="1"/>
        <v xml:space="preserve">&amp; Müller Lütt </v>
      </c>
      <c r="F18" t="s">
        <v>777</v>
      </c>
      <c r="G18" t="s">
        <v>71</v>
      </c>
      <c r="H18">
        <v>544</v>
      </c>
      <c r="I18" s="6">
        <f t="shared" si="4"/>
        <v>1534.0563991323211</v>
      </c>
      <c r="J18" s="10" t="s">
        <v>779</v>
      </c>
      <c r="N18" s="10"/>
    </row>
    <row r="19" spans="1:14" x14ac:dyDescent="0.2">
      <c r="D19" s="4"/>
      <c r="E19" s="4"/>
      <c r="I19" s="6"/>
      <c r="J19" s="10"/>
    </row>
    <row r="20" spans="1:14" x14ac:dyDescent="0.2">
      <c r="D20" s="4"/>
      <c r="E20" s="4"/>
      <c r="I20" s="6"/>
      <c r="J20" s="10"/>
    </row>
    <row r="21" spans="1:14" x14ac:dyDescent="0.2">
      <c r="D21" s="4"/>
      <c r="E21" s="4"/>
      <c r="I21" s="6"/>
      <c r="J21" s="10"/>
      <c r="N21" s="10"/>
    </row>
    <row r="22" spans="1:14" x14ac:dyDescent="0.2">
      <c r="D22" s="4"/>
      <c r="E22" s="4"/>
      <c r="I22" s="6"/>
      <c r="J22" s="10"/>
    </row>
    <row r="23" spans="1:14" x14ac:dyDescent="0.2">
      <c r="D23" s="4"/>
      <c r="E23" s="4"/>
      <c r="I23" s="6"/>
      <c r="J23" s="10"/>
      <c r="N23" s="10"/>
    </row>
    <row r="24" spans="1:14" x14ac:dyDescent="0.2">
      <c r="D24" s="4"/>
      <c r="E24" s="4"/>
      <c r="I24" s="6"/>
      <c r="J24" s="10"/>
      <c r="N24" s="10"/>
    </row>
    <row r="25" spans="1:14" x14ac:dyDescent="0.2">
      <c r="D25" s="4"/>
      <c r="E25" s="4"/>
      <c r="I25" s="6"/>
      <c r="J25" s="10"/>
      <c r="N25" s="10"/>
    </row>
    <row r="26" spans="1:14" x14ac:dyDescent="0.2">
      <c r="D26" s="4"/>
      <c r="E26" s="4"/>
      <c r="I26" s="6"/>
      <c r="J26" s="10"/>
    </row>
    <row r="27" spans="1:14" x14ac:dyDescent="0.2">
      <c r="D27" s="4"/>
      <c r="E27" s="4"/>
      <c r="I27" s="6"/>
      <c r="J27" s="10"/>
    </row>
    <row r="28" spans="1:14" x14ac:dyDescent="0.2">
      <c r="D28" s="4"/>
      <c r="E28" s="4"/>
      <c r="I28" s="6"/>
      <c r="J28" s="10"/>
    </row>
    <row r="29" spans="1:14" x14ac:dyDescent="0.2">
      <c r="D29" s="4"/>
      <c r="E29" s="4"/>
      <c r="I29" s="6"/>
      <c r="J29" s="10"/>
    </row>
    <row r="30" spans="1:14" x14ac:dyDescent="0.2">
      <c r="D30" s="4"/>
      <c r="E30" s="4"/>
      <c r="I30" s="6"/>
      <c r="J30" s="10"/>
    </row>
  </sheetData>
  <autoFilter ref="A4:N18">
    <filterColumn colId="13">
      <customFilters>
        <customFilter operator="notEqual" val=" "/>
      </customFilters>
    </filterColumn>
  </autoFilter>
  <mergeCells count="3">
    <mergeCell ref="A1:H1"/>
    <mergeCell ref="A2:H2"/>
    <mergeCell ref="A3:H3"/>
  </mergeCells>
  <pageMargins left="0.7" right="0.7" top="0.75" bottom="0.75" header="0.3" footer="0.3"/>
  <pageSetup paperSize="9" orientation="portrait" verticalDpi="0" r:id="rId1"/>
  <headerFooter>
    <oddHeader>&amp;L&amp;"Arial"&amp;8&amp;K000000INTERNAL&amp;1#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P51"/>
  <sheetViews>
    <sheetView workbookViewId="0">
      <selection sqref="A1:H1"/>
    </sheetView>
  </sheetViews>
  <sheetFormatPr defaultRowHeight="12.75" x14ac:dyDescent="0.2"/>
  <cols>
    <col min="1" max="1" width="4.5703125" bestFit="1" customWidth="1"/>
    <col min="2" max="2" width="4.85546875" customWidth="1"/>
    <col min="3" max="3" width="24.28515625" bestFit="1" customWidth="1"/>
    <col min="4" max="4" width="3.85546875" bestFit="1" customWidth="1"/>
    <col min="5" max="5" width="31.140625" bestFit="1" customWidth="1"/>
    <col min="6" max="6" width="39.28515625" bestFit="1" customWidth="1"/>
    <col min="7" max="7" width="18" hidden="1" customWidth="1"/>
    <col min="8" max="8" width="7.140625" hidden="1" customWidth="1"/>
    <col min="9" max="9" width="16.7109375" bestFit="1" customWidth="1"/>
    <col min="10" max="10" width="16.42578125" bestFit="1" customWidth="1"/>
    <col min="11" max="11" width="2.140625" bestFit="1" customWidth="1"/>
    <col min="12" max="12" width="6.7109375" bestFit="1" customWidth="1"/>
    <col min="13" max="13" width="2.140625" bestFit="1" customWidth="1"/>
    <col min="16" max="16" width="3" customWidth="1"/>
    <col min="17" max="17" width="4.85546875" customWidth="1"/>
    <col min="18" max="18" width="20.28515625" bestFit="1" customWidth="1"/>
    <col min="19" max="19" width="29" bestFit="1" customWidth="1"/>
    <col min="20" max="20" width="18.140625" bestFit="1" customWidth="1"/>
    <col min="21" max="21" width="8.7109375" customWidth="1"/>
    <col min="22" max="22" width="6" customWidth="1"/>
    <col min="23" max="24" width="7.7109375" customWidth="1"/>
  </cols>
  <sheetData>
    <row r="1" spans="1:16" ht="18" x14ac:dyDescent="0.25">
      <c r="A1" s="19" t="s">
        <v>662</v>
      </c>
      <c r="B1" s="19"/>
      <c r="C1" s="19"/>
      <c r="D1" s="19"/>
      <c r="E1" s="19"/>
      <c r="F1" s="19"/>
      <c r="G1" s="19"/>
      <c r="H1" s="19"/>
    </row>
    <row r="2" spans="1:16" ht="18" x14ac:dyDescent="0.25">
      <c r="A2" s="19" t="s">
        <v>663</v>
      </c>
      <c r="B2" s="19"/>
      <c r="C2" s="19"/>
      <c r="D2" s="19"/>
      <c r="E2" s="19"/>
      <c r="F2" s="19"/>
      <c r="G2" s="19"/>
      <c r="H2" s="19"/>
    </row>
    <row r="3" spans="1:16" ht="18" x14ac:dyDescent="0.25">
      <c r="A3" s="19" t="s">
        <v>251</v>
      </c>
      <c r="B3" s="19"/>
      <c r="C3" s="19"/>
      <c r="D3" s="19"/>
      <c r="E3" s="19"/>
      <c r="F3" s="19"/>
      <c r="G3" s="19"/>
      <c r="H3" s="19"/>
    </row>
    <row r="4" spans="1:16" x14ac:dyDescent="0.2">
      <c r="A4" s="13" t="s">
        <v>29</v>
      </c>
      <c r="B4" s="7" t="s">
        <v>30</v>
      </c>
      <c r="C4" s="5" t="s">
        <v>31</v>
      </c>
      <c r="D4" s="5"/>
      <c r="E4" s="13">
        <v>32</v>
      </c>
      <c r="F4" s="5" t="s">
        <v>32</v>
      </c>
      <c r="G4" s="13">
        <v>5</v>
      </c>
      <c r="H4" s="5" t="s">
        <v>74</v>
      </c>
      <c r="I4" s="7">
        <f>B4*K4*M4</f>
        <v>0.9</v>
      </c>
      <c r="J4" s="5" t="s">
        <v>33</v>
      </c>
      <c r="K4" s="13">
        <f>MIN(E4/15,1)</f>
        <v>1</v>
      </c>
      <c r="L4" s="5" t="s">
        <v>34</v>
      </c>
      <c r="M4" s="11">
        <f>MIN(G4/4,1)</f>
        <v>1</v>
      </c>
      <c r="N4" s="5"/>
      <c r="O4" s="11"/>
      <c r="P4" s="11"/>
    </row>
    <row r="5" spans="1:16" x14ac:dyDescent="0.2">
      <c r="A5" s="1" t="s">
        <v>0</v>
      </c>
      <c r="B5" s="8" t="s">
        <v>1</v>
      </c>
      <c r="C5" s="1" t="s">
        <v>2</v>
      </c>
      <c r="D5" s="1"/>
      <c r="E5" s="1"/>
      <c r="F5" s="1" t="s">
        <v>35</v>
      </c>
      <c r="G5" s="1" t="s">
        <v>3</v>
      </c>
      <c r="H5" s="1" t="s">
        <v>4</v>
      </c>
      <c r="I5" s="1" t="s">
        <v>13</v>
      </c>
      <c r="J5" s="1" t="s">
        <v>15</v>
      </c>
      <c r="K5" s="1"/>
      <c r="L5" s="1"/>
      <c r="M5" s="1"/>
    </row>
    <row r="6" spans="1:16" hidden="1" x14ac:dyDescent="0.2">
      <c r="A6">
        <v>1</v>
      </c>
      <c r="B6" t="s">
        <v>780</v>
      </c>
      <c r="C6" t="s">
        <v>781</v>
      </c>
      <c r="D6" s="4">
        <f t="shared" ref="D6" si="0">SEARCH(" ",C6,1)</f>
        <v>10</v>
      </c>
      <c r="E6" s="4" t="str">
        <f t="shared" ref="E6" si="1">RIGHT(C6,LEN(C6)-D6) &amp; " " &amp; LEFT(C6,D6)</f>
        <v xml:space="preserve">&amp; Schwenk Dierschke </v>
      </c>
      <c r="F6" t="s">
        <v>782</v>
      </c>
      <c r="G6" t="s">
        <v>783</v>
      </c>
      <c r="H6">
        <v>1.198</v>
      </c>
      <c r="I6" s="6">
        <f>H6/$H$6*10000*$I$4</f>
        <v>9000</v>
      </c>
      <c r="J6" s="10" t="s">
        <v>301</v>
      </c>
    </row>
    <row r="7" spans="1:16" hidden="1" x14ac:dyDescent="0.2">
      <c r="A7">
        <v>2</v>
      </c>
      <c r="B7" t="s">
        <v>261</v>
      </c>
      <c r="C7" t="s">
        <v>262</v>
      </c>
      <c r="D7" s="4">
        <f t="shared" ref="D7:D38" si="2">SEARCH(" ",C7,1)</f>
        <v>6</v>
      </c>
      <c r="E7" s="4" t="str">
        <f t="shared" ref="E7:E38" si="3">RIGHT(C7,LEN(C7)-D7) &amp; " " &amp; LEFT(C7,D7)</f>
        <v xml:space="preserve">Briel Simon </v>
      </c>
      <c r="G7" t="s">
        <v>784</v>
      </c>
      <c r="H7">
        <v>1.1539999999999999</v>
      </c>
      <c r="I7" s="6">
        <f t="shared" ref="I7:I15" si="4">H7/$H$6*10000*$I$4</f>
        <v>8669.4490818030044</v>
      </c>
      <c r="J7" s="10" t="s">
        <v>301</v>
      </c>
    </row>
    <row r="8" spans="1:16" hidden="1" x14ac:dyDescent="0.2">
      <c r="A8">
        <v>3</v>
      </c>
      <c r="B8" t="s">
        <v>568</v>
      </c>
      <c r="C8" t="s">
        <v>785</v>
      </c>
      <c r="D8" s="4">
        <f t="shared" si="2"/>
        <v>7</v>
      </c>
      <c r="E8" s="4" t="str">
        <f t="shared" si="3"/>
        <v xml:space="preserve">Pluscauskas Marius </v>
      </c>
      <c r="F8" t="s">
        <v>786</v>
      </c>
      <c r="G8" t="s">
        <v>624</v>
      </c>
      <c r="H8">
        <v>1.1399999999999999</v>
      </c>
      <c r="I8" s="6">
        <f t="shared" si="4"/>
        <v>8564.2737896494164</v>
      </c>
      <c r="J8" s="10" t="s">
        <v>301</v>
      </c>
    </row>
    <row r="9" spans="1:16" hidden="1" x14ac:dyDescent="0.2">
      <c r="A9">
        <v>4</v>
      </c>
      <c r="B9" t="s">
        <v>127</v>
      </c>
      <c r="C9" t="s">
        <v>254</v>
      </c>
      <c r="D9" s="4">
        <f t="shared" si="2"/>
        <v>9</v>
      </c>
      <c r="E9" s="4" t="str">
        <f t="shared" si="3"/>
        <v xml:space="preserve">Sturm Matthias </v>
      </c>
      <c r="F9" t="s">
        <v>255</v>
      </c>
      <c r="G9" t="s">
        <v>787</v>
      </c>
      <c r="H9">
        <v>1.123</v>
      </c>
      <c r="I9" s="6">
        <f t="shared" si="4"/>
        <v>8436.5609348914877</v>
      </c>
      <c r="J9" s="10" t="s">
        <v>301</v>
      </c>
    </row>
    <row r="10" spans="1:16" hidden="1" x14ac:dyDescent="0.2">
      <c r="A10">
        <v>5</v>
      </c>
      <c r="B10" t="s">
        <v>789</v>
      </c>
      <c r="C10" t="s">
        <v>790</v>
      </c>
      <c r="D10" s="4">
        <f t="shared" si="2"/>
        <v>7</v>
      </c>
      <c r="E10" s="4" t="str">
        <f t="shared" si="3"/>
        <v xml:space="preserve">Huybreckx Dennis </v>
      </c>
      <c r="F10" t="s">
        <v>791</v>
      </c>
      <c r="G10" t="s">
        <v>792</v>
      </c>
      <c r="H10">
        <v>1.1100000000000001</v>
      </c>
      <c r="I10" s="6">
        <f t="shared" si="4"/>
        <v>8338.8981636060107</v>
      </c>
      <c r="J10" s="10" t="s">
        <v>301</v>
      </c>
    </row>
    <row r="11" spans="1:16" hidden="1" x14ac:dyDescent="0.2">
      <c r="A11">
        <v>6</v>
      </c>
      <c r="B11" t="s">
        <v>164</v>
      </c>
      <c r="C11" t="s">
        <v>266</v>
      </c>
      <c r="D11" s="4">
        <f t="shared" si="2"/>
        <v>5</v>
      </c>
      <c r="E11" s="4" t="str">
        <f t="shared" si="3"/>
        <v xml:space="preserve">Krejcirik Petr </v>
      </c>
      <c r="F11" t="s">
        <v>68</v>
      </c>
      <c r="G11" t="s">
        <v>787</v>
      </c>
      <c r="H11">
        <v>1.1080000000000001</v>
      </c>
      <c r="I11" s="6">
        <f t="shared" si="4"/>
        <v>8323.8731218697831</v>
      </c>
      <c r="J11" s="10" t="s">
        <v>301</v>
      </c>
    </row>
    <row r="12" spans="1:16" hidden="1" x14ac:dyDescent="0.2">
      <c r="A12">
        <v>7</v>
      </c>
      <c r="B12" t="s">
        <v>323</v>
      </c>
      <c r="C12" t="s">
        <v>793</v>
      </c>
      <c r="D12" s="4">
        <f t="shared" si="2"/>
        <v>7</v>
      </c>
      <c r="E12" s="4" t="str">
        <f t="shared" si="3"/>
        <v xml:space="preserve">Senne Katrin </v>
      </c>
      <c r="F12" t="s">
        <v>794</v>
      </c>
      <c r="G12" t="s">
        <v>787</v>
      </c>
      <c r="H12">
        <v>1.1020000000000001</v>
      </c>
      <c r="I12" s="6">
        <f t="shared" si="4"/>
        <v>8278.7979966611038</v>
      </c>
      <c r="J12" s="10" t="s">
        <v>301</v>
      </c>
    </row>
    <row r="13" spans="1:16" hidden="1" x14ac:dyDescent="0.2">
      <c r="A13">
        <v>8</v>
      </c>
      <c r="B13" t="s">
        <v>252</v>
      </c>
      <c r="C13" t="s">
        <v>253</v>
      </c>
      <c r="D13" s="4">
        <f t="shared" si="2"/>
        <v>4</v>
      </c>
      <c r="E13" s="4" t="str">
        <f t="shared" si="3"/>
        <v xml:space="preserve">Akkermans Wim </v>
      </c>
      <c r="G13" t="s">
        <v>795</v>
      </c>
      <c r="H13">
        <v>1.089</v>
      </c>
      <c r="I13" s="6">
        <f t="shared" si="4"/>
        <v>8181.1352253756259</v>
      </c>
      <c r="J13" s="10" t="s">
        <v>301</v>
      </c>
    </row>
    <row r="14" spans="1:16" hidden="1" x14ac:dyDescent="0.2">
      <c r="A14">
        <v>9</v>
      </c>
      <c r="B14" t="s">
        <v>796</v>
      </c>
      <c r="C14" t="s">
        <v>295</v>
      </c>
      <c r="D14" s="4">
        <f t="shared" si="2"/>
        <v>8</v>
      </c>
      <c r="E14" s="4" t="str">
        <f t="shared" si="3"/>
        <v xml:space="preserve">Bernhard Nicolas </v>
      </c>
      <c r="F14" t="s">
        <v>296</v>
      </c>
      <c r="G14" t="s">
        <v>792</v>
      </c>
      <c r="H14">
        <v>1.0840000000000001</v>
      </c>
      <c r="I14" s="6">
        <f t="shared" si="4"/>
        <v>8143.5726210350595</v>
      </c>
      <c r="J14" s="10" t="s">
        <v>301</v>
      </c>
    </row>
    <row r="15" spans="1:16" hidden="1" x14ac:dyDescent="0.2">
      <c r="A15">
        <v>10</v>
      </c>
      <c r="B15" t="s">
        <v>86</v>
      </c>
      <c r="C15" t="s">
        <v>384</v>
      </c>
      <c r="D15" s="4">
        <f t="shared" si="2"/>
        <v>6</v>
      </c>
      <c r="E15" s="4" t="str">
        <f t="shared" si="3"/>
        <v xml:space="preserve">Mach David </v>
      </c>
      <c r="G15" t="s">
        <v>490</v>
      </c>
      <c r="H15">
        <v>1.0169999999999999</v>
      </c>
      <c r="I15" s="6">
        <f t="shared" si="4"/>
        <v>7640.2337228714523</v>
      </c>
      <c r="J15" s="10" t="s">
        <v>301</v>
      </c>
    </row>
    <row r="16" spans="1:16" hidden="1" x14ac:dyDescent="0.2">
      <c r="A16">
        <v>11</v>
      </c>
      <c r="B16" t="s">
        <v>797</v>
      </c>
      <c r="C16" t="s">
        <v>232</v>
      </c>
      <c r="D16" s="4">
        <f t="shared" si="2"/>
        <v>6</v>
      </c>
      <c r="E16" s="4" t="str">
        <f t="shared" si="3"/>
        <v xml:space="preserve">Žorž Boris </v>
      </c>
      <c r="G16" t="s">
        <v>787</v>
      </c>
      <c r="H16">
        <v>997</v>
      </c>
      <c r="I16" s="6">
        <f>H16/$H$6*10*$I$4</f>
        <v>7489.9833055091822</v>
      </c>
      <c r="J16" s="10" t="s">
        <v>301</v>
      </c>
    </row>
    <row r="17" spans="1:14" x14ac:dyDescent="0.2">
      <c r="A17">
        <v>12</v>
      </c>
      <c r="B17" t="s">
        <v>176</v>
      </c>
      <c r="C17" t="s">
        <v>280</v>
      </c>
      <c r="D17" s="4">
        <f t="shared" si="2"/>
        <v>7</v>
      </c>
      <c r="E17" s="4" t="str">
        <f t="shared" si="3"/>
        <v xml:space="preserve">Kubovcik Viliam </v>
      </c>
      <c r="F17" t="s">
        <v>163</v>
      </c>
      <c r="G17" t="s">
        <v>787</v>
      </c>
      <c r="H17">
        <v>993</v>
      </c>
      <c r="I17" s="6">
        <f t="shared" ref="I17:I38" si="5">H17/$H$6*10*$I$4</f>
        <v>7459.9332220367278</v>
      </c>
      <c r="J17" s="10" t="s">
        <v>301</v>
      </c>
      <c r="N17" s="10" t="s">
        <v>17</v>
      </c>
    </row>
    <row r="18" spans="1:14" hidden="1" x14ac:dyDescent="0.2">
      <c r="A18">
        <v>13</v>
      </c>
      <c r="B18" t="s">
        <v>267</v>
      </c>
      <c r="C18" t="s">
        <v>798</v>
      </c>
      <c r="D18" s="4">
        <f t="shared" si="2"/>
        <v>5</v>
      </c>
      <c r="E18" s="4" t="str">
        <f t="shared" si="3"/>
        <v xml:space="preserve">Žnidaršič Luka </v>
      </c>
      <c r="F18" t="s">
        <v>268</v>
      </c>
      <c r="G18" t="s">
        <v>795</v>
      </c>
      <c r="H18">
        <v>910</v>
      </c>
      <c r="I18" s="6">
        <f t="shared" si="5"/>
        <v>6836.3939899833058</v>
      </c>
      <c r="J18" s="10" t="s">
        <v>301</v>
      </c>
    </row>
    <row r="19" spans="1:14" hidden="1" x14ac:dyDescent="0.2">
      <c r="A19">
        <v>14</v>
      </c>
      <c r="B19">
        <v>7</v>
      </c>
      <c r="C19" t="s">
        <v>799</v>
      </c>
      <c r="D19" s="4">
        <f t="shared" si="2"/>
        <v>6</v>
      </c>
      <c r="E19" s="4" t="str">
        <f t="shared" si="3"/>
        <v xml:space="preserve">&amp; Sram Picka </v>
      </c>
      <c r="G19" t="s">
        <v>297</v>
      </c>
      <c r="H19">
        <v>902</v>
      </c>
      <c r="I19" s="6">
        <f t="shared" si="5"/>
        <v>6776.293823038397</v>
      </c>
      <c r="J19" s="10" t="s">
        <v>301</v>
      </c>
    </row>
    <row r="20" spans="1:14" hidden="1" x14ac:dyDescent="0.2">
      <c r="A20">
        <v>15</v>
      </c>
      <c r="B20" t="s">
        <v>288</v>
      </c>
      <c r="C20" t="s">
        <v>289</v>
      </c>
      <c r="D20" s="4">
        <f t="shared" si="2"/>
        <v>5</v>
      </c>
      <c r="E20" s="4" t="str">
        <f t="shared" si="3"/>
        <v xml:space="preserve">Setka Petr </v>
      </c>
      <c r="F20" t="s">
        <v>290</v>
      </c>
      <c r="G20" t="s">
        <v>800</v>
      </c>
      <c r="H20">
        <v>900</v>
      </c>
      <c r="I20" s="6">
        <f t="shared" si="5"/>
        <v>6761.2687813021703</v>
      </c>
      <c r="J20" s="10" t="s">
        <v>301</v>
      </c>
    </row>
    <row r="21" spans="1:14" hidden="1" x14ac:dyDescent="0.2">
      <c r="A21">
        <v>16</v>
      </c>
      <c r="B21">
        <v>12</v>
      </c>
      <c r="C21" t="s">
        <v>202</v>
      </c>
      <c r="D21" s="4">
        <f t="shared" si="2"/>
        <v>6</v>
      </c>
      <c r="E21" s="4" t="str">
        <f t="shared" si="3"/>
        <v xml:space="preserve">Krejcirik Radek </v>
      </c>
      <c r="F21" t="s">
        <v>161</v>
      </c>
      <c r="G21" t="s">
        <v>801</v>
      </c>
      <c r="H21">
        <v>894</v>
      </c>
      <c r="I21" s="6">
        <f t="shared" si="5"/>
        <v>6716.1936560934901</v>
      </c>
      <c r="J21" s="10" t="s">
        <v>301</v>
      </c>
    </row>
    <row r="22" spans="1:14" hidden="1" x14ac:dyDescent="0.2">
      <c r="A22">
        <v>17</v>
      </c>
      <c r="B22" t="s">
        <v>802</v>
      </c>
      <c r="C22" t="s">
        <v>803</v>
      </c>
      <c r="D22" s="4">
        <f t="shared" si="2"/>
        <v>8</v>
      </c>
      <c r="E22" s="4" t="str">
        <f t="shared" si="3"/>
        <v xml:space="preserve">Schulz Philipp </v>
      </c>
      <c r="G22" t="s">
        <v>439</v>
      </c>
      <c r="H22">
        <v>886</v>
      </c>
      <c r="I22" s="6">
        <f t="shared" si="5"/>
        <v>6656.0934891485813</v>
      </c>
      <c r="J22" s="10" t="s">
        <v>301</v>
      </c>
    </row>
    <row r="23" spans="1:14" hidden="1" x14ac:dyDescent="0.2">
      <c r="A23">
        <v>18</v>
      </c>
      <c r="B23" t="s">
        <v>269</v>
      </c>
      <c r="C23" t="s">
        <v>804</v>
      </c>
      <c r="D23" s="4">
        <f t="shared" si="2"/>
        <v>5</v>
      </c>
      <c r="E23" s="4" t="str">
        <f t="shared" si="3"/>
        <v xml:space="preserve">Holighaus Tilo </v>
      </c>
      <c r="F23" t="s">
        <v>805</v>
      </c>
      <c r="G23" t="s">
        <v>792</v>
      </c>
      <c r="H23">
        <v>874</v>
      </c>
      <c r="I23" s="6">
        <f t="shared" si="5"/>
        <v>6565.943238731219</v>
      </c>
      <c r="J23" s="10" t="s">
        <v>301</v>
      </c>
    </row>
    <row r="24" spans="1:14" hidden="1" x14ac:dyDescent="0.2">
      <c r="A24">
        <v>19</v>
      </c>
      <c r="B24" t="s">
        <v>165</v>
      </c>
      <c r="C24" t="s">
        <v>59</v>
      </c>
      <c r="D24" s="4">
        <f t="shared" si="2"/>
        <v>5</v>
      </c>
      <c r="E24" s="4" t="str">
        <f t="shared" si="3"/>
        <v xml:space="preserve">Novak Ivan </v>
      </c>
      <c r="G24" t="s">
        <v>624</v>
      </c>
      <c r="H24">
        <v>867</v>
      </c>
      <c r="I24" s="6">
        <f t="shared" si="5"/>
        <v>6513.355592654425</v>
      </c>
      <c r="J24" s="10" t="s">
        <v>301</v>
      </c>
    </row>
    <row r="25" spans="1:14" hidden="1" x14ac:dyDescent="0.2">
      <c r="A25">
        <v>20</v>
      </c>
      <c r="B25" t="s">
        <v>436</v>
      </c>
      <c r="C25" t="s">
        <v>612</v>
      </c>
      <c r="D25" s="4">
        <f t="shared" si="2"/>
        <v>9</v>
      </c>
      <c r="E25" s="4" t="str">
        <f t="shared" si="3"/>
        <v xml:space="preserve">Dibbern Johannes </v>
      </c>
      <c r="G25" t="s">
        <v>795</v>
      </c>
      <c r="H25">
        <v>828</v>
      </c>
      <c r="I25" s="6">
        <f t="shared" si="5"/>
        <v>6220.3672787979976</v>
      </c>
      <c r="J25" s="10" t="s">
        <v>301</v>
      </c>
    </row>
    <row r="26" spans="1:14" hidden="1" x14ac:dyDescent="0.2">
      <c r="A26">
        <v>21</v>
      </c>
      <c r="B26" t="s">
        <v>806</v>
      </c>
      <c r="C26" t="s">
        <v>807</v>
      </c>
      <c r="D26" s="4">
        <f t="shared" si="2"/>
        <v>7</v>
      </c>
      <c r="E26" s="4" t="str">
        <f t="shared" si="3"/>
        <v xml:space="preserve">Kankare Nuutti </v>
      </c>
      <c r="F26" t="s">
        <v>808</v>
      </c>
      <c r="G26" t="s">
        <v>795</v>
      </c>
      <c r="H26">
        <v>759</v>
      </c>
      <c r="I26" s="6">
        <f t="shared" si="5"/>
        <v>5702.0033388981637</v>
      </c>
      <c r="J26" s="10" t="s">
        <v>301</v>
      </c>
    </row>
    <row r="27" spans="1:14" hidden="1" x14ac:dyDescent="0.2">
      <c r="A27">
        <v>22</v>
      </c>
      <c r="B27" t="s">
        <v>809</v>
      </c>
      <c r="C27" t="s">
        <v>810</v>
      </c>
      <c r="D27" s="4">
        <f t="shared" si="2"/>
        <v>5</v>
      </c>
      <c r="E27" s="4" t="str">
        <f t="shared" si="3"/>
        <v xml:space="preserve">Berthold Till </v>
      </c>
      <c r="F27" t="s">
        <v>811</v>
      </c>
      <c r="G27" t="s">
        <v>812</v>
      </c>
      <c r="H27">
        <v>748</v>
      </c>
      <c r="I27" s="6">
        <f t="shared" si="5"/>
        <v>5619.3656093489153</v>
      </c>
      <c r="J27" s="10" t="s">
        <v>301</v>
      </c>
    </row>
    <row r="28" spans="1:14" hidden="1" x14ac:dyDescent="0.2">
      <c r="A28">
        <v>23</v>
      </c>
      <c r="B28" t="s">
        <v>263</v>
      </c>
      <c r="C28" t="s">
        <v>264</v>
      </c>
      <c r="D28" s="4">
        <f t="shared" si="2"/>
        <v>7</v>
      </c>
      <c r="E28" s="4" t="str">
        <f t="shared" si="3"/>
        <v xml:space="preserve">Lokovsek Jernej </v>
      </c>
      <c r="F28" t="s">
        <v>265</v>
      </c>
      <c r="G28" t="s">
        <v>787</v>
      </c>
      <c r="H28">
        <v>724</v>
      </c>
      <c r="I28" s="6">
        <f t="shared" si="5"/>
        <v>5439.0651085141908</v>
      </c>
      <c r="J28" s="10" t="s">
        <v>301</v>
      </c>
      <c r="N28" s="10"/>
    </row>
    <row r="29" spans="1:14" hidden="1" x14ac:dyDescent="0.2">
      <c r="A29">
        <v>24</v>
      </c>
      <c r="B29" t="s">
        <v>144</v>
      </c>
      <c r="C29" t="s">
        <v>813</v>
      </c>
      <c r="D29" s="4">
        <f t="shared" si="2"/>
        <v>6</v>
      </c>
      <c r="E29" s="4" t="str">
        <f t="shared" si="3"/>
        <v xml:space="preserve">Sittmann Robin </v>
      </c>
      <c r="F29" t="s">
        <v>814</v>
      </c>
      <c r="G29" t="s">
        <v>439</v>
      </c>
      <c r="H29">
        <v>703</v>
      </c>
      <c r="I29" s="6">
        <f t="shared" si="5"/>
        <v>5281.3021702838059</v>
      </c>
      <c r="J29" s="10" t="s">
        <v>301</v>
      </c>
    </row>
    <row r="30" spans="1:14" hidden="1" x14ac:dyDescent="0.2">
      <c r="A30">
        <v>25</v>
      </c>
      <c r="B30" t="s">
        <v>195</v>
      </c>
      <c r="C30" t="s">
        <v>815</v>
      </c>
      <c r="D30" s="4">
        <f t="shared" si="2"/>
        <v>4</v>
      </c>
      <c r="E30" s="4" t="str">
        <f t="shared" si="3"/>
        <v xml:space="preserve">Lukas Maslak Max </v>
      </c>
      <c r="F30" t="s">
        <v>816</v>
      </c>
      <c r="G30" t="s">
        <v>439</v>
      </c>
      <c r="H30">
        <v>701</v>
      </c>
      <c r="I30" s="6">
        <f t="shared" si="5"/>
        <v>5266.2771285475792</v>
      </c>
      <c r="J30" s="10" t="s">
        <v>301</v>
      </c>
      <c r="N30" s="10"/>
    </row>
    <row r="31" spans="1:14" hidden="1" x14ac:dyDescent="0.2">
      <c r="A31">
        <v>26</v>
      </c>
      <c r="B31" t="s">
        <v>87</v>
      </c>
      <c r="C31" t="s">
        <v>817</v>
      </c>
      <c r="D31" s="4">
        <f t="shared" si="2"/>
        <v>5</v>
      </c>
      <c r="E31" s="4" t="str">
        <f t="shared" si="3"/>
        <v xml:space="preserve">Hotovy Petr </v>
      </c>
      <c r="G31" t="s">
        <v>818</v>
      </c>
      <c r="H31">
        <v>565</v>
      </c>
      <c r="I31" s="6">
        <f t="shared" si="5"/>
        <v>4244.5742904841409</v>
      </c>
      <c r="J31" s="10" t="s">
        <v>301</v>
      </c>
    </row>
    <row r="32" spans="1:14" hidden="1" x14ac:dyDescent="0.2">
      <c r="A32">
        <v>27</v>
      </c>
      <c r="B32" t="s">
        <v>601</v>
      </c>
      <c r="C32" t="s">
        <v>248</v>
      </c>
      <c r="D32" s="4">
        <f t="shared" si="2"/>
        <v>7</v>
      </c>
      <c r="E32" s="4" t="str">
        <f t="shared" si="3"/>
        <v xml:space="preserve">Negro Kornel </v>
      </c>
      <c r="G32" t="s">
        <v>819</v>
      </c>
      <c r="H32">
        <v>533</v>
      </c>
      <c r="I32" s="6">
        <f t="shared" si="5"/>
        <v>4004.173622704508</v>
      </c>
      <c r="J32" s="10" t="s">
        <v>301</v>
      </c>
    </row>
    <row r="33" spans="1:14" x14ac:dyDescent="0.2">
      <c r="A33">
        <v>28</v>
      </c>
      <c r="B33" t="s">
        <v>91</v>
      </c>
      <c r="C33" t="s">
        <v>212</v>
      </c>
      <c r="D33" s="4">
        <f t="shared" si="2"/>
        <v>6</v>
      </c>
      <c r="E33" s="4" t="str">
        <f t="shared" si="3"/>
        <v xml:space="preserve">Benedikt Lukas </v>
      </c>
      <c r="F33" t="s">
        <v>73</v>
      </c>
      <c r="G33" t="s">
        <v>795</v>
      </c>
      <c r="H33">
        <v>531</v>
      </c>
      <c r="I33" s="6">
        <f t="shared" si="5"/>
        <v>3989.1485809682804</v>
      </c>
      <c r="J33" s="10" t="s">
        <v>301</v>
      </c>
      <c r="N33" s="10" t="s">
        <v>17</v>
      </c>
    </row>
    <row r="34" spans="1:14" hidden="1" x14ac:dyDescent="0.2">
      <c r="A34">
        <v>29</v>
      </c>
      <c r="B34" t="s">
        <v>440</v>
      </c>
      <c r="C34" t="s">
        <v>441</v>
      </c>
      <c r="D34" s="4">
        <f t="shared" si="2"/>
        <v>9</v>
      </c>
      <c r="E34" s="4" t="str">
        <f t="shared" si="3"/>
        <v xml:space="preserve">Zimmermann Wolfgang </v>
      </c>
      <c r="F34" t="s">
        <v>820</v>
      </c>
      <c r="G34" t="s">
        <v>439</v>
      </c>
      <c r="H34">
        <v>490</v>
      </c>
      <c r="I34" s="6">
        <f t="shared" si="5"/>
        <v>3681.1352253756263</v>
      </c>
      <c r="J34" s="10" t="s">
        <v>301</v>
      </c>
    </row>
    <row r="35" spans="1:14" hidden="1" x14ac:dyDescent="0.2">
      <c r="A35">
        <v>30</v>
      </c>
      <c r="B35" t="s">
        <v>821</v>
      </c>
      <c r="C35" t="s">
        <v>822</v>
      </c>
      <c r="D35" s="4">
        <f t="shared" si="2"/>
        <v>5</v>
      </c>
      <c r="E35" s="4" t="str">
        <f t="shared" si="3"/>
        <v xml:space="preserve">Malček Petr </v>
      </c>
      <c r="G35" t="s">
        <v>823</v>
      </c>
      <c r="H35">
        <v>431</v>
      </c>
      <c r="I35" s="6">
        <f t="shared" si="5"/>
        <v>3237.8964941569284</v>
      </c>
      <c r="J35" s="10" t="s">
        <v>301</v>
      </c>
    </row>
    <row r="36" spans="1:14" hidden="1" x14ac:dyDescent="0.2">
      <c r="A36">
        <v>31</v>
      </c>
      <c r="B36" t="s">
        <v>277</v>
      </c>
      <c r="C36" t="s">
        <v>824</v>
      </c>
      <c r="D36" s="4">
        <f t="shared" si="2"/>
        <v>5</v>
      </c>
      <c r="E36" s="4" t="str">
        <f t="shared" si="3"/>
        <v xml:space="preserve">Krašovic Uroš </v>
      </c>
      <c r="F36" t="s">
        <v>227</v>
      </c>
      <c r="G36" t="s">
        <v>792</v>
      </c>
      <c r="H36">
        <v>388</v>
      </c>
      <c r="I36" s="6">
        <f t="shared" si="5"/>
        <v>2914.8580968280471</v>
      </c>
      <c r="J36" s="10" t="s">
        <v>301</v>
      </c>
    </row>
    <row r="37" spans="1:14" hidden="1" x14ac:dyDescent="0.2">
      <c r="A37">
        <v>32</v>
      </c>
      <c r="B37" t="s">
        <v>825</v>
      </c>
      <c r="C37" t="s">
        <v>402</v>
      </c>
      <c r="D37" s="4">
        <f t="shared" si="2"/>
        <v>7</v>
      </c>
      <c r="E37" s="4" t="str">
        <f t="shared" si="3"/>
        <v xml:space="preserve">Reti Istvan </v>
      </c>
      <c r="G37" t="s">
        <v>624</v>
      </c>
      <c r="H37">
        <v>286</v>
      </c>
      <c r="I37" s="6">
        <f t="shared" si="5"/>
        <v>2148.5809682804675</v>
      </c>
      <c r="J37" s="10" t="s">
        <v>301</v>
      </c>
    </row>
    <row r="38" spans="1:14" hidden="1" x14ac:dyDescent="0.2">
      <c r="A38">
        <v>33</v>
      </c>
      <c r="B38" t="s">
        <v>539</v>
      </c>
      <c r="C38" t="s">
        <v>299</v>
      </c>
      <c r="D38" s="4">
        <f t="shared" si="2"/>
        <v>7</v>
      </c>
      <c r="E38" s="4" t="str">
        <f t="shared" si="3"/>
        <v xml:space="preserve">Szabadfi Botond </v>
      </c>
      <c r="F38" t="s">
        <v>300</v>
      </c>
      <c r="G38" t="s">
        <v>624</v>
      </c>
      <c r="H38">
        <v>0</v>
      </c>
      <c r="I38" s="6">
        <f t="shared" si="5"/>
        <v>0</v>
      </c>
      <c r="J38" s="10" t="s">
        <v>301</v>
      </c>
    </row>
    <row r="39" spans="1:14" hidden="1" x14ac:dyDescent="0.2">
      <c r="D39" s="4"/>
      <c r="E39" s="4"/>
      <c r="I39" s="6"/>
      <c r="J39" s="10"/>
    </row>
    <row r="40" spans="1:14" hidden="1" x14ac:dyDescent="0.2">
      <c r="D40" s="4"/>
      <c r="E40" s="4"/>
      <c r="I40" s="6"/>
      <c r="J40" s="10"/>
    </row>
    <row r="41" spans="1:14" hidden="1" x14ac:dyDescent="0.2">
      <c r="D41" s="4"/>
      <c r="E41" s="4"/>
      <c r="I41" s="6"/>
      <c r="J41" s="10"/>
    </row>
    <row r="42" spans="1:14" hidden="1" x14ac:dyDescent="0.2">
      <c r="D42" s="4"/>
      <c r="E42" s="4"/>
      <c r="I42" s="6"/>
      <c r="J42" s="10"/>
    </row>
    <row r="43" spans="1:14" hidden="1" x14ac:dyDescent="0.2">
      <c r="D43" s="4"/>
      <c r="E43" s="4"/>
      <c r="I43" s="6"/>
      <c r="J43" s="10"/>
      <c r="N43" s="10"/>
    </row>
    <row r="44" spans="1:14" hidden="1" x14ac:dyDescent="0.2">
      <c r="D44" s="4"/>
      <c r="E44" s="4"/>
      <c r="I44" s="6"/>
      <c r="J44" s="10"/>
    </row>
    <row r="45" spans="1:14" hidden="1" x14ac:dyDescent="0.2">
      <c r="D45" s="4"/>
      <c r="E45" s="4"/>
      <c r="I45" s="6"/>
      <c r="J45" s="10"/>
    </row>
    <row r="46" spans="1:14" hidden="1" x14ac:dyDescent="0.2">
      <c r="D46" s="4"/>
      <c r="E46" s="4"/>
      <c r="I46" s="6"/>
      <c r="J46" s="10"/>
    </row>
    <row r="47" spans="1:14" hidden="1" x14ac:dyDescent="0.2">
      <c r="D47" s="4"/>
      <c r="E47" s="4"/>
      <c r="I47" s="6"/>
      <c r="J47" s="10"/>
    </row>
    <row r="48" spans="1:14" hidden="1" x14ac:dyDescent="0.2">
      <c r="D48" s="4"/>
      <c r="E48" s="4"/>
      <c r="I48" s="6"/>
      <c r="J48" s="10"/>
      <c r="N48" s="10"/>
    </row>
    <row r="49" spans="4:10" hidden="1" x14ac:dyDescent="0.2">
      <c r="D49" s="4"/>
      <c r="E49" s="4"/>
      <c r="I49" s="6"/>
      <c r="J49" s="10"/>
    </row>
    <row r="50" spans="4:10" hidden="1" x14ac:dyDescent="0.2">
      <c r="D50" s="4"/>
      <c r="E50" s="4"/>
      <c r="I50" s="6"/>
      <c r="J50" s="10"/>
    </row>
    <row r="51" spans="4:10" hidden="1" x14ac:dyDescent="0.2">
      <c r="D51" s="4"/>
      <c r="E51" s="4"/>
      <c r="I51" s="6"/>
      <c r="J51" s="10"/>
    </row>
  </sheetData>
  <autoFilter ref="N5:N51">
    <filterColumn colId="0">
      <customFilters>
        <customFilter operator="notEqual" val=" "/>
      </customFilters>
    </filterColumn>
  </autoFilter>
  <mergeCells count="3">
    <mergeCell ref="A1:H1"/>
    <mergeCell ref="A2:H2"/>
    <mergeCell ref="A3:H3"/>
  </mergeCells>
  <pageMargins left="0.7" right="0.7" top="0.75" bottom="0.75" header="0.3" footer="0.3"/>
  <pageSetup paperSize="9" orientation="portrait" verticalDpi="0" r:id="rId1"/>
  <headerFooter>
    <oddHeader>&amp;L&amp;"Arial"&amp;8&amp;K000000INTERNAL&amp;1#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V32"/>
  <sheetViews>
    <sheetView workbookViewId="0">
      <selection sqref="A1:H1"/>
    </sheetView>
  </sheetViews>
  <sheetFormatPr defaultRowHeight="12.75" x14ac:dyDescent="0.2"/>
  <cols>
    <col min="1" max="1" width="4.5703125" bestFit="1" customWidth="1"/>
    <col min="2" max="2" width="4.140625" customWidth="1"/>
    <col min="3" max="3" width="17.5703125" bestFit="1" customWidth="1"/>
    <col min="4" max="4" width="3.85546875" bestFit="1" customWidth="1"/>
    <col min="5" max="5" width="22.85546875" bestFit="1" customWidth="1"/>
    <col min="6" max="6" width="27.7109375" bestFit="1" customWidth="1"/>
    <col min="7" max="7" width="12.5703125" hidden="1" customWidth="1"/>
    <col min="8" max="8" width="6" hidden="1" customWidth="1"/>
    <col min="9" max="9" width="16.7109375" bestFit="1" customWidth="1"/>
    <col min="10" max="10" width="12.28515625" bestFit="1" customWidth="1"/>
    <col min="11" max="11" width="2.140625" bestFit="1" customWidth="1"/>
    <col min="12" max="12" width="6.7109375" bestFit="1" customWidth="1"/>
    <col min="13" max="13" width="2.140625" bestFit="1" customWidth="1"/>
    <col min="16" max="16" width="3" customWidth="1"/>
    <col min="17" max="17" width="4.140625" customWidth="1"/>
    <col min="18" max="18" width="16.85546875" bestFit="1" customWidth="1"/>
    <col min="19" max="19" width="5.5703125" customWidth="1"/>
    <col min="20" max="20" width="21.140625" bestFit="1" customWidth="1"/>
    <col min="21" max="21" width="14.140625" bestFit="1" customWidth="1"/>
    <col min="22" max="22" width="8.7109375" customWidth="1"/>
    <col min="23" max="23" width="6" customWidth="1"/>
    <col min="24" max="25" width="8.28515625" customWidth="1"/>
    <col min="26" max="26" width="7.7109375" customWidth="1"/>
    <col min="27" max="31" width="8.28515625" customWidth="1"/>
    <col min="32" max="32" width="7.7109375" customWidth="1"/>
  </cols>
  <sheetData>
    <row r="1" spans="1:16" ht="18" x14ac:dyDescent="0.25">
      <c r="A1" s="19" t="s">
        <v>332</v>
      </c>
      <c r="B1" s="19"/>
      <c r="C1" s="19"/>
      <c r="D1" s="19"/>
      <c r="E1" s="19"/>
      <c r="F1" s="19"/>
      <c r="G1" s="19"/>
      <c r="H1" s="19"/>
    </row>
    <row r="2" spans="1:16" ht="18" x14ac:dyDescent="0.25">
      <c r="A2" s="19" t="s">
        <v>826</v>
      </c>
      <c r="B2" s="19"/>
      <c r="C2" s="19"/>
      <c r="D2" s="19"/>
      <c r="E2" s="19"/>
      <c r="F2" s="19"/>
      <c r="G2" s="19"/>
      <c r="H2" s="19"/>
    </row>
    <row r="3" spans="1:16" ht="18" x14ac:dyDescent="0.25">
      <c r="A3" s="19" t="s">
        <v>25</v>
      </c>
      <c r="B3" s="19"/>
      <c r="C3" s="19"/>
      <c r="D3" s="19"/>
      <c r="E3" s="19"/>
      <c r="F3" s="19"/>
      <c r="G3" s="19"/>
      <c r="H3" s="19"/>
    </row>
    <row r="4" spans="1:16" x14ac:dyDescent="0.2">
      <c r="A4" s="13" t="s">
        <v>29</v>
      </c>
      <c r="B4" s="7" t="s">
        <v>102</v>
      </c>
      <c r="C4" s="5" t="s">
        <v>31</v>
      </c>
      <c r="D4" s="5"/>
      <c r="E4" s="13">
        <v>277</v>
      </c>
      <c r="F4" s="5" t="s">
        <v>32</v>
      </c>
      <c r="G4" s="13">
        <v>9</v>
      </c>
      <c r="H4" s="5" t="s">
        <v>74</v>
      </c>
      <c r="I4" s="7">
        <f>B4*K4*M4</f>
        <v>0.5</v>
      </c>
      <c r="J4" s="5" t="s">
        <v>33</v>
      </c>
      <c r="K4" s="13">
        <f>MIN(E4/15,1)</f>
        <v>1</v>
      </c>
      <c r="L4" s="5" t="s">
        <v>34</v>
      </c>
      <c r="M4" s="11">
        <f>MIN(G4/4,1)</f>
        <v>1</v>
      </c>
      <c r="N4" s="5"/>
      <c r="O4" s="11"/>
      <c r="P4" s="11"/>
    </row>
    <row r="5" spans="1:16" x14ac:dyDescent="0.2">
      <c r="A5" s="1" t="s">
        <v>0</v>
      </c>
      <c r="B5" s="8" t="s">
        <v>1</v>
      </c>
      <c r="C5" s="1" t="s">
        <v>2</v>
      </c>
      <c r="D5" s="1"/>
      <c r="E5" s="1"/>
      <c r="F5" s="1" t="s">
        <v>35</v>
      </c>
      <c r="G5" s="1" t="s">
        <v>3</v>
      </c>
      <c r="H5" s="1" t="s">
        <v>4</v>
      </c>
      <c r="I5" s="1" t="s">
        <v>13</v>
      </c>
      <c r="J5" s="1" t="s">
        <v>15</v>
      </c>
      <c r="K5" s="1"/>
      <c r="L5" s="1"/>
      <c r="M5" s="1"/>
    </row>
    <row r="6" spans="1:16" hidden="1" x14ac:dyDescent="0.2">
      <c r="A6">
        <v>1</v>
      </c>
      <c r="B6" t="s">
        <v>833</v>
      </c>
      <c r="C6" t="s">
        <v>834</v>
      </c>
      <c r="D6" s="4">
        <f t="shared" ref="D6" si="0">SEARCH(" ",C6,1)</f>
        <v>9</v>
      </c>
      <c r="E6" s="4" t="str">
        <f t="shared" ref="E6" si="1">RIGHT(C6,LEN(C6)-D6) &amp; " " &amp; LEFT(C6,D6)</f>
        <v xml:space="preserve">Tomana Jaroslav </v>
      </c>
      <c r="F6" t="s">
        <v>308</v>
      </c>
      <c r="G6" t="s">
        <v>835</v>
      </c>
      <c r="H6">
        <v>8.5640000000000001</v>
      </c>
      <c r="I6" s="6">
        <f>H6/$H$6*10000*$I$4</f>
        <v>5000</v>
      </c>
      <c r="J6" s="10" t="s">
        <v>928</v>
      </c>
    </row>
    <row r="7" spans="1:16" hidden="1" x14ac:dyDescent="0.2">
      <c r="A7">
        <v>2</v>
      </c>
      <c r="B7" t="s">
        <v>172</v>
      </c>
      <c r="C7" t="s">
        <v>470</v>
      </c>
      <c r="D7" s="4">
        <f t="shared" ref="D7:D27" si="2">SEARCH(" ",C7,1)</f>
        <v>6</v>
      </c>
      <c r="E7" s="4" t="str">
        <f t="shared" ref="E7:E27" si="3">RIGHT(C7,LEN(C7)-D7) &amp; " " &amp; LEFT(C7,D7)</f>
        <v xml:space="preserve">Trybenekr Pavel </v>
      </c>
      <c r="F7" t="s">
        <v>471</v>
      </c>
      <c r="G7" t="s">
        <v>60</v>
      </c>
      <c r="H7">
        <v>8.43</v>
      </c>
      <c r="I7" s="6">
        <f t="shared" ref="I7:I32" si="4">H7/$H$6*10000*$I$4</f>
        <v>4921.7655301261093</v>
      </c>
      <c r="J7" s="10" t="s">
        <v>928</v>
      </c>
    </row>
    <row r="8" spans="1:16" hidden="1" x14ac:dyDescent="0.2">
      <c r="A8">
        <v>3</v>
      </c>
      <c r="B8" t="s">
        <v>473</v>
      </c>
      <c r="C8" t="s">
        <v>836</v>
      </c>
      <c r="D8" s="4">
        <f t="shared" si="2"/>
        <v>5</v>
      </c>
      <c r="E8" s="4" t="str">
        <f t="shared" si="3"/>
        <v xml:space="preserve">Harasta Ivan </v>
      </c>
      <c r="F8" t="s">
        <v>837</v>
      </c>
      <c r="G8" t="s">
        <v>838</v>
      </c>
      <c r="H8">
        <v>8.3640000000000008</v>
      </c>
      <c r="I8" s="6">
        <f t="shared" si="4"/>
        <v>4883.232134516581</v>
      </c>
      <c r="J8" s="10" t="s">
        <v>928</v>
      </c>
    </row>
    <row r="9" spans="1:16" hidden="1" x14ac:dyDescent="0.2">
      <c r="A9">
        <v>4</v>
      </c>
      <c r="B9" t="s">
        <v>839</v>
      </c>
      <c r="C9" t="s">
        <v>609</v>
      </c>
      <c r="D9" s="4">
        <f t="shared" si="2"/>
        <v>6</v>
      </c>
      <c r="E9" s="4" t="str">
        <f t="shared" si="3"/>
        <v xml:space="preserve">Kriz Lukas </v>
      </c>
      <c r="F9" t="s">
        <v>480</v>
      </c>
      <c r="G9" t="s">
        <v>838</v>
      </c>
      <c r="H9">
        <v>8.0609999999999999</v>
      </c>
      <c r="I9" s="6">
        <f t="shared" si="4"/>
        <v>4706.3288183092009</v>
      </c>
      <c r="J9" s="10" t="s">
        <v>928</v>
      </c>
    </row>
    <row r="10" spans="1:16" hidden="1" x14ac:dyDescent="0.2">
      <c r="A10">
        <v>5</v>
      </c>
      <c r="B10" t="s">
        <v>498</v>
      </c>
      <c r="C10" t="s">
        <v>226</v>
      </c>
      <c r="D10" s="4">
        <f t="shared" si="2"/>
        <v>5</v>
      </c>
      <c r="E10" s="4" t="str">
        <f t="shared" si="3"/>
        <v xml:space="preserve">Travner Mark </v>
      </c>
      <c r="F10" t="s">
        <v>227</v>
      </c>
      <c r="G10" t="s">
        <v>344</v>
      </c>
      <c r="H10">
        <v>7.9989999999999997</v>
      </c>
      <c r="I10" s="6">
        <f t="shared" si="4"/>
        <v>4670.1307800093409</v>
      </c>
      <c r="J10" s="10" t="s">
        <v>928</v>
      </c>
    </row>
    <row r="11" spans="1:16" x14ac:dyDescent="0.2">
      <c r="A11">
        <v>6</v>
      </c>
      <c r="B11">
        <v>311</v>
      </c>
      <c r="C11" t="s">
        <v>472</v>
      </c>
      <c r="D11" s="4">
        <f t="shared" si="2"/>
        <v>6</v>
      </c>
      <c r="E11" s="4" t="str">
        <f t="shared" si="3"/>
        <v xml:space="preserve">Darnady David </v>
      </c>
      <c r="F11" t="s">
        <v>308</v>
      </c>
      <c r="G11" t="s">
        <v>840</v>
      </c>
      <c r="H11">
        <v>7.968</v>
      </c>
      <c r="I11" s="6">
        <f t="shared" si="4"/>
        <v>4652.0317608594114</v>
      </c>
      <c r="J11" s="10" t="s">
        <v>928</v>
      </c>
      <c r="N11" t="s">
        <v>17</v>
      </c>
    </row>
    <row r="12" spans="1:16" hidden="1" x14ac:dyDescent="0.2">
      <c r="A12">
        <v>7</v>
      </c>
      <c r="B12" t="s">
        <v>56</v>
      </c>
      <c r="C12" t="s">
        <v>309</v>
      </c>
      <c r="D12" s="4">
        <f t="shared" si="2"/>
        <v>7</v>
      </c>
      <c r="E12" s="4" t="str">
        <f t="shared" si="3"/>
        <v xml:space="preserve">Urban Martin </v>
      </c>
      <c r="F12" t="s">
        <v>841</v>
      </c>
      <c r="G12" t="s">
        <v>842</v>
      </c>
      <c r="H12">
        <v>7.7640000000000002</v>
      </c>
      <c r="I12" s="6">
        <f t="shared" si="4"/>
        <v>4532.9285380663241</v>
      </c>
      <c r="J12" s="10" t="s">
        <v>928</v>
      </c>
    </row>
    <row r="13" spans="1:16" hidden="1" x14ac:dyDescent="0.2">
      <c r="A13">
        <v>8</v>
      </c>
      <c r="B13" t="s">
        <v>81</v>
      </c>
      <c r="C13" t="s">
        <v>224</v>
      </c>
      <c r="D13" s="4">
        <f t="shared" si="2"/>
        <v>7</v>
      </c>
      <c r="E13" s="4" t="str">
        <f t="shared" si="3"/>
        <v xml:space="preserve">Lesinger Michal </v>
      </c>
      <c r="F13" t="s">
        <v>143</v>
      </c>
      <c r="G13" t="s">
        <v>843</v>
      </c>
      <c r="H13">
        <v>7.6150000000000002</v>
      </c>
      <c r="I13" s="6">
        <f t="shared" si="4"/>
        <v>4445.9364782811772</v>
      </c>
      <c r="J13" s="10" t="s">
        <v>928</v>
      </c>
    </row>
    <row r="14" spans="1:16" hidden="1" x14ac:dyDescent="0.2">
      <c r="A14">
        <v>9</v>
      </c>
      <c r="B14" t="s">
        <v>287</v>
      </c>
      <c r="C14" t="s">
        <v>474</v>
      </c>
      <c r="D14" s="4">
        <f t="shared" si="2"/>
        <v>4</v>
      </c>
      <c r="E14" s="4" t="str">
        <f t="shared" si="3"/>
        <v xml:space="preserve">Štastný Jan </v>
      </c>
      <c r="F14" t="s">
        <v>475</v>
      </c>
      <c r="G14" t="s">
        <v>843</v>
      </c>
      <c r="H14">
        <v>7.5860000000000003</v>
      </c>
      <c r="I14" s="6">
        <f t="shared" si="4"/>
        <v>4429.0051377860809</v>
      </c>
      <c r="J14" s="10" t="s">
        <v>928</v>
      </c>
    </row>
    <row r="15" spans="1:16" hidden="1" x14ac:dyDescent="0.2">
      <c r="A15">
        <v>10</v>
      </c>
      <c r="B15" t="s">
        <v>844</v>
      </c>
      <c r="C15" t="s">
        <v>845</v>
      </c>
      <c r="D15" s="4">
        <f t="shared" si="2"/>
        <v>6</v>
      </c>
      <c r="E15" s="4" t="str">
        <f t="shared" si="3"/>
        <v xml:space="preserve">Hynek Tomas </v>
      </c>
      <c r="F15" t="s">
        <v>479</v>
      </c>
      <c r="G15" t="s">
        <v>846</v>
      </c>
      <c r="H15">
        <v>7.4889999999999999</v>
      </c>
      <c r="I15" s="6">
        <f t="shared" si="4"/>
        <v>4372.3727230266231</v>
      </c>
      <c r="J15" s="10" t="s">
        <v>928</v>
      </c>
    </row>
    <row r="16" spans="1:16" hidden="1" x14ac:dyDescent="0.2">
      <c r="A16">
        <v>11</v>
      </c>
      <c r="B16" t="s">
        <v>323</v>
      </c>
      <c r="C16" t="s">
        <v>847</v>
      </c>
      <c r="D16" s="4">
        <f t="shared" si="2"/>
        <v>6</v>
      </c>
      <c r="E16" s="4" t="str">
        <f t="shared" si="3"/>
        <v xml:space="preserve">Sachl David </v>
      </c>
      <c r="F16" t="s">
        <v>324</v>
      </c>
      <c r="G16" t="s">
        <v>848</v>
      </c>
      <c r="H16">
        <v>6.944</v>
      </c>
      <c r="I16" s="6">
        <f t="shared" si="4"/>
        <v>4054.1802895843066</v>
      </c>
      <c r="J16" s="10" t="s">
        <v>928</v>
      </c>
    </row>
    <row r="17" spans="1:22" hidden="1" x14ac:dyDescent="0.2">
      <c r="A17">
        <v>12</v>
      </c>
      <c r="B17" t="s">
        <v>315</v>
      </c>
      <c r="C17" t="s">
        <v>316</v>
      </c>
      <c r="D17" s="4">
        <f t="shared" si="2"/>
        <v>4</v>
      </c>
      <c r="E17" s="4" t="str">
        <f t="shared" si="3"/>
        <v xml:space="preserve">Smekal Jan </v>
      </c>
      <c r="F17" t="s">
        <v>308</v>
      </c>
      <c r="G17" t="s">
        <v>849</v>
      </c>
      <c r="H17">
        <v>6.7030000000000003</v>
      </c>
      <c r="I17" s="6">
        <f t="shared" si="4"/>
        <v>3913.4750116767868</v>
      </c>
      <c r="J17" s="10" t="s">
        <v>928</v>
      </c>
    </row>
    <row r="18" spans="1:22" hidden="1" x14ac:dyDescent="0.2">
      <c r="A18">
        <v>13</v>
      </c>
      <c r="B18" t="s">
        <v>310</v>
      </c>
      <c r="C18" t="s">
        <v>311</v>
      </c>
      <c r="D18" s="4">
        <f t="shared" si="2"/>
        <v>5</v>
      </c>
      <c r="E18" s="4" t="str">
        <f t="shared" si="3"/>
        <v xml:space="preserve">Havelka Petr </v>
      </c>
      <c r="F18" t="s">
        <v>308</v>
      </c>
      <c r="G18" t="s">
        <v>362</v>
      </c>
      <c r="H18">
        <v>6.5830000000000002</v>
      </c>
      <c r="I18" s="6">
        <f t="shared" si="4"/>
        <v>3843.4142923867353</v>
      </c>
      <c r="J18" s="10" t="s">
        <v>928</v>
      </c>
    </row>
    <row r="19" spans="1:22" hidden="1" x14ac:dyDescent="0.2">
      <c r="A19">
        <v>14</v>
      </c>
      <c r="B19" t="s">
        <v>599</v>
      </c>
      <c r="C19" t="s">
        <v>850</v>
      </c>
      <c r="D19" s="4">
        <f t="shared" si="2"/>
        <v>7</v>
      </c>
      <c r="E19" s="4" t="str">
        <f t="shared" si="3"/>
        <v xml:space="preserve">Becan Viktor </v>
      </c>
      <c r="F19" t="s">
        <v>851</v>
      </c>
      <c r="G19" t="s">
        <v>852</v>
      </c>
      <c r="H19">
        <v>6.2329999999999997</v>
      </c>
      <c r="I19" s="6">
        <f t="shared" si="4"/>
        <v>3639.0705277907518</v>
      </c>
      <c r="J19" s="10" t="s">
        <v>928</v>
      </c>
      <c r="V19" s="18"/>
    </row>
    <row r="20" spans="1:22" hidden="1" x14ac:dyDescent="0.2">
      <c r="A20">
        <v>15</v>
      </c>
      <c r="B20" t="s">
        <v>853</v>
      </c>
      <c r="C20" t="s">
        <v>854</v>
      </c>
      <c r="D20" s="4">
        <f t="shared" si="2"/>
        <v>6</v>
      </c>
      <c r="E20" s="4" t="str">
        <f t="shared" si="3"/>
        <v xml:space="preserve">Hynek Lukas </v>
      </c>
      <c r="F20" t="s">
        <v>479</v>
      </c>
      <c r="G20" t="s">
        <v>855</v>
      </c>
      <c r="H20">
        <v>6.125</v>
      </c>
      <c r="I20" s="6">
        <f t="shared" si="4"/>
        <v>3576.0158804297062</v>
      </c>
      <c r="J20" s="10" t="s">
        <v>928</v>
      </c>
      <c r="V20" s="18"/>
    </row>
    <row r="21" spans="1:22" hidden="1" x14ac:dyDescent="0.2">
      <c r="A21">
        <v>16</v>
      </c>
      <c r="B21" t="s">
        <v>326</v>
      </c>
      <c r="C21" t="s">
        <v>327</v>
      </c>
      <c r="D21" s="4">
        <f t="shared" si="2"/>
        <v>10</v>
      </c>
      <c r="E21" s="4" t="str">
        <f t="shared" si="3"/>
        <v xml:space="preserve">Komarek Frantisek </v>
      </c>
      <c r="F21" t="s">
        <v>308</v>
      </c>
      <c r="G21" t="s">
        <v>362</v>
      </c>
      <c r="H21">
        <v>5.9660000000000002</v>
      </c>
      <c r="I21" s="6">
        <f t="shared" si="4"/>
        <v>3483.1854273703875</v>
      </c>
      <c r="J21" s="10" t="s">
        <v>928</v>
      </c>
      <c r="V21" s="18"/>
    </row>
    <row r="22" spans="1:22" hidden="1" x14ac:dyDescent="0.2">
      <c r="A22">
        <v>17</v>
      </c>
      <c r="B22">
        <v>67</v>
      </c>
      <c r="C22" t="s">
        <v>478</v>
      </c>
      <c r="D22" s="4">
        <f t="shared" si="2"/>
        <v>7</v>
      </c>
      <c r="E22" s="4" t="str">
        <f t="shared" si="3"/>
        <v xml:space="preserve">Kriz Martin </v>
      </c>
      <c r="F22" t="s">
        <v>153</v>
      </c>
      <c r="G22" t="s">
        <v>840</v>
      </c>
      <c r="H22">
        <v>5.8390000000000004</v>
      </c>
      <c r="I22" s="6">
        <f t="shared" si="4"/>
        <v>3409.0378327884168</v>
      </c>
      <c r="J22" s="10" t="s">
        <v>928</v>
      </c>
    </row>
    <row r="23" spans="1:22" hidden="1" x14ac:dyDescent="0.2">
      <c r="A23">
        <v>18</v>
      </c>
      <c r="B23" t="s">
        <v>856</v>
      </c>
      <c r="C23" t="s">
        <v>857</v>
      </c>
      <c r="D23" s="4">
        <f t="shared" si="2"/>
        <v>6</v>
      </c>
      <c r="E23" s="4" t="str">
        <f t="shared" si="3"/>
        <v xml:space="preserve">Vrchota David </v>
      </c>
      <c r="F23" t="s">
        <v>858</v>
      </c>
      <c r="G23" t="s">
        <v>859</v>
      </c>
      <c r="H23">
        <v>5.7910000000000004</v>
      </c>
      <c r="I23" s="6">
        <f t="shared" si="4"/>
        <v>3381.013545072396</v>
      </c>
      <c r="J23" s="10" t="s">
        <v>928</v>
      </c>
    </row>
    <row r="24" spans="1:22" hidden="1" x14ac:dyDescent="0.2">
      <c r="A24">
        <v>19</v>
      </c>
      <c r="B24" t="s">
        <v>319</v>
      </c>
      <c r="C24" t="s">
        <v>320</v>
      </c>
      <c r="D24" s="4">
        <f t="shared" si="2"/>
        <v>7</v>
      </c>
      <c r="E24" s="4" t="str">
        <f t="shared" si="3"/>
        <v xml:space="preserve">Sehnal Vaclav </v>
      </c>
      <c r="F24" t="s">
        <v>321</v>
      </c>
      <c r="G24" t="s">
        <v>860</v>
      </c>
      <c r="H24">
        <v>5.4930000000000003</v>
      </c>
      <c r="I24" s="6">
        <f t="shared" si="4"/>
        <v>3207.0294255021022</v>
      </c>
      <c r="J24" s="10" t="s">
        <v>928</v>
      </c>
    </row>
    <row r="25" spans="1:22" hidden="1" x14ac:dyDescent="0.2">
      <c r="A25">
        <v>20</v>
      </c>
      <c r="B25" t="s">
        <v>592</v>
      </c>
      <c r="C25" t="s">
        <v>861</v>
      </c>
      <c r="D25" s="4">
        <f t="shared" si="2"/>
        <v>10</v>
      </c>
      <c r="E25" s="4" t="str">
        <f t="shared" si="3"/>
        <v xml:space="preserve">Vodicka Ludvikova </v>
      </c>
      <c r="F25" t="s">
        <v>858</v>
      </c>
      <c r="G25" t="s">
        <v>862</v>
      </c>
      <c r="H25">
        <v>5.0430000000000001</v>
      </c>
      <c r="I25" s="6">
        <f t="shared" si="4"/>
        <v>2944.3017281644093</v>
      </c>
      <c r="J25" s="10" t="s">
        <v>928</v>
      </c>
    </row>
    <row r="26" spans="1:22" hidden="1" x14ac:dyDescent="0.2">
      <c r="A26">
        <v>21</v>
      </c>
      <c r="B26" t="s">
        <v>331</v>
      </c>
      <c r="C26" t="s">
        <v>863</v>
      </c>
      <c r="D26" s="4">
        <f t="shared" si="2"/>
        <v>6</v>
      </c>
      <c r="E26" s="4" t="str">
        <f t="shared" si="3"/>
        <v xml:space="preserve">Zamecnik Tomas </v>
      </c>
      <c r="F26" t="s">
        <v>308</v>
      </c>
      <c r="G26" t="s">
        <v>362</v>
      </c>
      <c r="H26">
        <v>4.7969999999999997</v>
      </c>
      <c r="I26" s="6">
        <f t="shared" si="4"/>
        <v>2800.6772536198037</v>
      </c>
      <c r="J26" s="10" t="s">
        <v>928</v>
      </c>
    </row>
    <row r="27" spans="1:22" hidden="1" x14ac:dyDescent="0.2">
      <c r="A27">
        <v>22</v>
      </c>
      <c r="B27" t="s">
        <v>52</v>
      </c>
      <c r="C27" t="s">
        <v>325</v>
      </c>
      <c r="D27" s="4">
        <f t="shared" si="2"/>
        <v>5</v>
      </c>
      <c r="E27" s="4" t="str">
        <f t="shared" si="3"/>
        <v xml:space="preserve">Holoubek Ales </v>
      </c>
      <c r="F27" t="s">
        <v>303</v>
      </c>
      <c r="G27" t="s">
        <v>540</v>
      </c>
      <c r="H27">
        <v>4.5060000000000002</v>
      </c>
      <c r="I27" s="6">
        <f t="shared" si="4"/>
        <v>2630.7800093414289</v>
      </c>
      <c r="J27" s="10" t="s">
        <v>928</v>
      </c>
    </row>
    <row r="28" spans="1:22" x14ac:dyDescent="0.2">
      <c r="A28">
        <v>23</v>
      </c>
      <c r="B28" t="s">
        <v>864</v>
      </c>
      <c r="C28" t="s">
        <v>865</v>
      </c>
      <c r="D28" s="4">
        <f t="shared" ref="D28:D32" si="5">SEARCH(" ",C28,1)</f>
        <v>4</v>
      </c>
      <c r="E28" s="4" t="str">
        <f t="shared" ref="E28:E32" si="6">RIGHT(C28,LEN(C28)-D28) &amp; " " &amp; LEFT(C28,D28)</f>
        <v xml:space="preserve">Kristof Jan </v>
      </c>
      <c r="F28" t="s">
        <v>841</v>
      </c>
      <c r="G28" t="s">
        <v>866</v>
      </c>
      <c r="H28">
        <v>3.3809999999999998</v>
      </c>
      <c r="I28" s="6">
        <f t="shared" si="4"/>
        <v>1973.9607659971975</v>
      </c>
      <c r="J28" s="10" t="s">
        <v>928</v>
      </c>
    </row>
    <row r="29" spans="1:22" x14ac:dyDescent="0.2">
      <c r="A29">
        <v>24</v>
      </c>
      <c r="B29" t="s">
        <v>77</v>
      </c>
      <c r="C29" t="s">
        <v>328</v>
      </c>
      <c r="D29" s="4">
        <f t="shared" si="5"/>
        <v>5</v>
      </c>
      <c r="E29" s="4" t="str">
        <f t="shared" si="6"/>
        <v xml:space="preserve">Brezina Petr </v>
      </c>
      <c r="F29" t="s">
        <v>841</v>
      </c>
      <c r="G29" t="s">
        <v>855</v>
      </c>
      <c r="H29">
        <v>3.327</v>
      </c>
      <c r="I29" s="6">
        <f t="shared" si="4"/>
        <v>1942.4334423166745</v>
      </c>
      <c r="J29" s="10" t="s">
        <v>928</v>
      </c>
    </row>
    <row r="30" spans="1:22" x14ac:dyDescent="0.2">
      <c r="A30">
        <v>25</v>
      </c>
      <c r="B30">
        <v>76</v>
      </c>
      <c r="C30" t="s">
        <v>304</v>
      </c>
      <c r="D30" s="4">
        <f t="shared" si="5"/>
        <v>6</v>
      </c>
      <c r="E30" s="4" t="str">
        <f t="shared" si="6"/>
        <v xml:space="preserve">Popovsky David </v>
      </c>
      <c r="F30" t="s">
        <v>305</v>
      </c>
      <c r="G30" t="s">
        <v>867</v>
      </c>
      <c r="H30">
        <v>2.2480000000000002</v>
      </c>
      <c r="I30" s="6">
        <f t="shared" si="4"/>
        <v>1312.4708080336293</v>
      </c>
      <c r="J30" s="10" t="s">
        <v>928</v>
      </c>
    </row>
    <row r="31" spans="1:22" x14ac:dyDescent="0.2">
      <c r="A31">
        <v>26</v>
      </c>
      <c r="B31" t="s">
        <v>868</v>
      </c>
      <c r="C31" t="s">
        <v>869</v>
      </c>
      <c r="D31" s="4">
        <f t="shared" si="5"/>
        <v>9</v>
      </c>
      <c r="E31" s="4" t="str">
        <f t="shared" si="6"/>
        <v xml:space="preserve">Hammer Vladimir </v>
      </c>
      <c r="F31" t="s">
        <v>870</v>
      </c>
      <c r="G31" t="s">
        <v>871</v>
      </c>
      <c r="H31">
        <v>1.91</v>
      </c>
      <c r="I31" s="6">
        <f t="shared" si="4"/>
        <v>1115.1331153666511</v>
      </c>
      <c r="J31" s="10" t="s">
        <v>928</v>
      </c>
    </row>
    <row r="32" spans="1:22" x14ac:dyDescent="0.2">
      <c r="A32">
        <v>27</v>
      </c>
      <c r="B32" t="s">
        <v>330</v>
      </c>
      <c r="C32" t="s">
        <v>872</v>
      </c>
      <c r="D32" s="4">
        <f t="shared" si="5"/>
        <v>5</v>
      </c>
      <c r="E32" s="4" t="str">
        <f t="shared" si="6"/>
        <v xml:space="preserve">Hodan Jiri </v>
      </c>
      <c r="F32" t="s">
        <v>308</v>
      </c>
      <c r="G32" t="s">
        <v>873</v>
      </c>
      <c r="H32">
        <v>1.627</v>
      </c>
      <c r="I32" s="6">
        <f t="shared" si="4"/>
        <v>949.90658570761332</v>
      </c>
      <c r="J32" s="10" t="s">
        <v>928</v>
      </c>
    </row>
  </sheetData>
  <autoFilter ref="N5:N27">
    <filterColumn colId="0">
      <customFilters>
        <customFilter operator="notEqual" val=" "/>
      </customFilters>
    </filterColumn>
  </autoFilter>
  <mergeCells count="3">
    <mergeCell ref="A1:H1"/>
    <mergeCell ref="A2:H2"/>
    <mergeCell ref="A3:H3"/>
  </mergeCells>
  <pageMargins left="0.7" right="0.7" top="0.75" bottom="0.75" header="0.3" footer="0.3"/>
  <pageSetup paperSize="9" orientation="portrait" r:id="rId1"/>
  <headerFooter>
    <oddHeader>&amp;L&amp;"Arial"&amp;8&amp;K000000INTERNAL&amp;1#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V37"/>
  <sheetViews>
    <sheetView workbookViewId="0">
      <selection sqref="A1:H1"/>
    </sheetView>
  </sheetViews>
  <sheetFormatPr defaultRowHeight="12.75" x14ac:dyDescent="0.2"/>
  <cols>
    <col min="1" max="1" width="4.5703125" bestFit="1" customWidth="1"/>
    <col min="2" max="2" width="4.140625" customWidth="1"/>
    <col min="3" max="3" width="17.5703125" bestFit="1" customWidth="1"/>
    <col min="4" max="4" width="3.85546875" bestFit="1" customWidth="1"/>
    <col min="5" max="5" width="22.85546875" bestFit="1" customWidth="1"/>
    <col min="6" max="6" width="27.7109375" bestFit="1" customWidth="1"/>
    <col min="7" max="7" width="12.5703125" hidden="1" customWidth="1"/>
    <col min="8" max="8" width="6" hidden="1" customWidth="1"/>
    <col min="9" max="9" width="16.7109375" bestFit="1" customWidth="1"/>
    <col min="10" max="10" width="12.28515625" bestFit="1" customWidth="1"/>
    <col min="11" max="11" width="2.140625" bestFit="1" customWidth="1"/>
    <col min="12" max="12" width="6.7109375" bestFit="1" customWidth="1"/>
    <col min="13" max="13" width="2.140625" bestFit="1" customWidth="1"/>
    <col min="16" max="16" width="3" customWidth="1"/>
    <col min="17" max="17" width="4.140625" customWidth="1"/>
    <col min="18" max="18" width="3" customWidth="1"/>
    <col min="19" max="19" width="4.42578125" customWidth="1"/>
    <col min="20" max="20" width="17.5703125" customWidth="1"/>
    <col min="21" max="21" width="5.5703125" customWidth="1"/>
    <col min="22" max="22" width="19.28515625" customWidth="1"/>
    <col min="23" max="23" width="18.28515625" customWidth="1"/>
    <col min="24" max="24" width="8.7109375" customWidth="1"/>
    <col min="25" max="25" width="6" customWidth="1"/>
    <col min="26" max="27" width="8.28515625" customWidth="1"/>
    <col min="28" max="28" width="7.7109375" customWidth="1"/>
    <col min="29" max="32" width="8.28515625" customWidth="1"/>
    <col min="33" max="34" width="7.7109375" customWidth="1"/>
  </cols>
  <sheetData>
    <row r="1" spans="1:16" ht="18" x14ac:dyDescent="0.25">
      <c r="A1" s="19" t="s">
        <v>332</v>
      </c>
      <c r="B1" s="19"/>
      <c r="C1" s="19"/>
      <c r="D1" s="19"/>
      <c r="E1" s="19"/>
      <c r="F1" s="19"/>
      <c r="G1" s="19"/>
      <c r="H1" s="19"/>
    </row>
    <row r="2" spans="1:16" ht="18" x14ac:dyDescent="0.25">
      <c r="A2" s="19" t="s">
        <v>826</v>
      </c>
      <c r="B2" s="19"/>
      <c r="C2" s="19"/>
      <c r="D2" s="19"/>
      <c r="E2" s="19"/>
      <c r="F2" s="19"/>
      <c r="G2" s="19"/>
      <c r="H2" s="19"/>
    </row>
    <row r="3" spans="1:16" ht="18" x14ac:dyDescent="0.25">
      <c r="A3" s="19" t="s">
        <v>543</v>
      </c>
      <c r="B3" s="19"/>
      <c r="C3" s="19"/>
      <c r="D3" s="19"/>
      <c r="E3" s="19"/>
      <c r="F3" s="19"/>
      <c r="G3" s="19"/>
      <c r="H3" s="19"/>
    </row>
    <row r="4" spans="1:16" x14ac:dyDescent="0.2">
      <c r="A4" s="13" t="s">
        <v>29</v>
      </c>
      <c r="B4" s="7" t="s">
        <v>102</v>
      </c>
      <c r="C4" s="5" t="s">
        <v>31</v>
      </c>
      <c r="D4" s="5"/>
      <c r="E4" s="13">
        <v>32</v>
      </c>
      <c r="F4" s="5" t="s">
        <v>32</v>
      </c>
      <c r="G4" s="13">
        <v>9</v>
      </c>
      <c r="H4" s="5" t="s">
        <v>74</v>
      </c>
      <c r="I4" s="7">
        <f>B4*K4*M4</f>
        <v>0.5</v>
      </c>
      <c r="J4" s="5" t="s">
        <v>33</v>
      </c>
      <c r="K4" s="13">
        <f>MIN(E4/15,1)</f>
        <v>1</v>
      </c>
      <c r="L4" s="5" t="s">
        <v>34</v>
      </c>
      <c r="M4" s="11">
        <f>MIN(G4/4,1)</f>
        <v>1</v>
      </c>
      <c r="N4" s="5"/>
      <c r="O4" s="11"/>
      <c r="P4" s="11"/>
    </row>
    <row r="5" spans="1:16" x14ac:dyDescent="0.2">
      <c r="A5" s="1" t="s">
        <v>0</v>
      </c>
      <c r="B5" s="8" t="s">
        <v>1</v>
      </c>
      <c r="C5" s="1" t="s">
        <v>2</v>
      </c>
      <c r="D5" s="1"/>
      <c r="E5" s="1"/>
      <c r="F5" s="1" t="s">
        <v>35</v>
      </c>
      <c r="G5" s="1" t="s">
        <v>3</v>
      </c>
      <c r="H5" s="1" t="s">
        <v>4</v>
      </c>
      <c r="I5" s="1" t="s">
        <v>13</v>
      </c>
      <c r="J5" s="1" t="s">
        <v>15</v>
      </c>
      <c r="K5" s="1"/>
      <c r="L5" s="1"/>
      <c r="M5" s="1"/>
    </row>
    <row r="6" spans="1:16" hidden="1" x14ac:dyDescent="0.2">
      <c r="A6">
        <v>1</v>
      </c>
      <c r="B6">
        <v>12</v>
      </c>
      <c r="C6" t="s">
        <v>202</v>
      </c>
      <c r="D6" s="4">
        <f t="shared" ref="D6:D32" si="0">SEARCH(" ",C6,1)</f>
        <v>6</v>
      </c>
      <c r="E6" s="4" t="str">
        <f t="shared" ref="E6:E32" si="1">RIGHT(C6,LEN(C6)-D6) &amp; " " &amp; LEFT(C6,D6)</f>
        <v xml:space="preserve">Krejcirik Radek </v>
      </c>
      <c r="F6" t="s">
        <v>68</v>
      </c>
      <c r="G6" t="s">
        <v>874</v>
      </c>
      <c r="H6">
        <v>8.2889999999999997</v>
      </c>
      <c r="I6" s="6">
        <f>H6/$H$6*10000*$I$4</f>
        <v>5000</v>
      </c>
      <c r="J6" s="10" t="s">
        <v>927</v>
      </c>
    </row>
    <row r="7" spans="1:16" hidden="1" x14ac:dyDescent="0.2">
      <c r="A7">
        <v>2</v>
      </c>
      <c r="B7" t="s">
        <v>164</v>
      </c>
      <c r="C7" t="s">
        <v>266</v>
      </c>
      <c r="D7" s="4">
        <f t="shared" si="0"/>
        <v>5</v>
      </c>
      <c r="E7" s="4" t="str">
        <f t="shared" si="1"/>
        <v xml:space="preserve">Krejcirik Petr </v>
      </c>
      <c r="F7" s="18" t="s">
        <v>68</v>
      </c>
      <c r="G7" t="s">
        <v>875</v>
      </c>
      <c r="H7">
        <v>7.8120000000000003</v>
      </c>
      <c r="I7" s="6">
        <f t="shared" ref="I7:I37" si="2">H7/$H$6*10000*$I$4</f>
        <v>4712.2692725298593</v>
      </c>
      <c r="J7" s="10" t="s">
        <v>927</v>
      </c>
    </row>
    <row r="8" spans="1:16" hidden="1" x14ac:dyDescent="0.2">
      <c r="A8">
        <v>3</v>
      </c>
      <c r="B8" t="s">
        <v>486</v>
      </c>
      <c r="C8" t="s">
        <v>876</v>
      </c>
      <c r="D8" s="4">
        <f t="shared" si="0"/>
        <v>8</v>
      </c>
      <c r="E8" s="4" t="str">
        <f t="shared" si="1"/>
        <v xml:space="preserve">Tvrdik Kucirek </v>
      </c>
      <c r="F8" s="18" t="s">
        <v>487</v>
      </c>
      <c r="G8" t="s">
        <v>877</v>
      </c>
      <c r="H8">
        <v>7.7220000000000004</v>
      </c>
      <c r="I8" s="6">
        <f t="shared" si="2"/>
        <v>4657.9804560260591</v>
      </c>
      <c r="J8" s="10" t="s">
        <v>927</v>
      </c>
    </row>
    <row r="9" spans="1:16" hidden="1" x14ac:dyDescent="0.2">
      <c r="A9">
        <v>4</v>
      </c>
      <c r="B9" t="s">
        <v>488</v>
      </c>
      <c r="C9" t="s">
        <v>878</v>
      </c>
      <c r="D9" s="4">
        <f t="shared" si="0"/>
        <v>5</v>
      </c>
      <c r="E9" s="4" t="str">
        <f t="shared" si="1"/>
        <v xml:space="preserve">Tichy Petr </v>
      </c>
      <c r="F9" s="18" t="s">
        <v>308</v>
      </c>
      <c r="G9" t="s">
        <v>879</v>
      </c>
      <c r="H9">
        <v>7.6130000000000004</v>
      </c>
      <c r="I9" s="6">
        <f t="shared" si="2"/>
        <v>4592.2306671492343</v>
      </c>
      <c r="J9" s="10" t="s">
        <v>927</v>
      </c>
    </row>
    <row r="10" spans="1:16" x14ac:dyDescent="0.2">
      <c r="A10">
        <v>5</v>
      </c>
      <c r="B10">
        <v>3</v>
      </c>
      <c r="C10" t="s">
        <v>494</v>
      </c>
      <c r="D10" s="4">
        <f t="shared" si="0"/>
        <v>9</v>
      </c>
      <c r="E10" s="4" t="str">
        <f t="shared" si="1"/>
        <v xml:space="preserve">Foltin Vladimir </v>
      </c>
      <c r="F10" t="s">
        <v>880</v>
      </c>
      <c r="G10" t="s">
        <v>875</v>
      </c>
      <c r="H10">
        <v>7.5510000000000002</v>
      </c>
      <c r="I10" s="6">
        <f t="shared" si="2"/>
        <v>4554.8317046688389</v>
      </c>
      <c r="J10" s="10" t="s">
        <v>927</v>
      </c>
      <c r="N10" s="10" t="s">
        <v>17</v>
      </c>
    </row>
    <row r="11" spans="1:16" hidden="1" x14ac:dyDescent="0.2">
      <c r="A11">
        <v>6</v>
      </c>
      <c r="B11" t="s">
        <v>165</v>
      </c>
      <c r="C11" t="s">
        <v>59</v>
      </c>
      <c r="D11" s="4">
        <f t="shared" si="0"/>
        <v>5</v>
      </c>
      <c r="E11" s="4" t="str">
        <f t="shared" si="1"/>
        <v xml:space="preserve">Novak Ivan </v>
      </c>
      <c r="F11" t="s">
        <v>155</v>
      </c>
      <c r="G11" t="s">
        <v>881</v>
      </c>
      <c r="H11">
        <v>7.383</v>
      </c>
      <c r="I11" s="6">
        <f t="shared" si="2"/>
        <v>4453.4925805284111</v>
      </c>
      <c r="J11" s="10" t="s">
        <v>927</v>
      </c>
    </row>
    <row r="12" spans="1:16" hidden="1" x14ac:dyDescent="0.2">
      <c r="A12">
        <v>7</v>
      </c>
      <c r="B12" t="s">
        <v>94</v>
      </c>
      <c r="C12" t="s">
        <v>275</v>
      </c>
      <c r="D12" s="4">
        <f t="shared" si="0"/>
        <v>7</v>
      </c>
      <c r="E12" s="4" t="str">
        <f t="shared" si="1"/>
        <v xml:space="preserve">Dupal Ondrej </v>
      </c>
      <c r="F12" t="s">
        <v>469</v>
      </c>
      <c r="G12" t="s">
        <v>881</v>
      </c>
      <c r="H12">
        <v>7.3689999999999998</v>
      </c>
      <c r="I12" s="6">
        <f t="shared" si="2"/>
        <v>4445.047653516709</v>
      </c>
      <c r="J12" s="10" t="s">
        <v>927</v>
      </c>
    </row>
    <row r="13" spans="1:16" hidden="1" x14ac:dyDescent="0.2">
      <c r="A13">
        <v>8</v>
      </c>
      <c r="B13" t="s">
        <v>580</v>
      </c>
      <c r="C13" t="s">
        <v>882</v>
      </c>
      <c r="D13" s="4">
        <f t="shared" si="0"/>
        <v>6</v>
      </c>
      <c r="E13" s="4" t="str">
        <f t="shared" si="1"/>
        <v xml:space="preserve">Rysavy Grula </v>
      </c>
      <c r="F13" t="s">
        <v>883</v>
      </c>
      <c r="G13" t="s">
        <v>884</v>
      </c>
      <c r="H13">
        <v>7.24</v>
      </c>
      <c r="I13" s="6">
        <f t="shared" si="2"/>
        <v>4367.2336831945959</v>
      </c>
      <c r="J13" s="10" t="s">
        <v>927</v>
      </c>
    </row>
    <row r="14" spans="1:16" hidden="1" x14ac:dyDescent="0.2">
      <c r="A14">
        <v>9</v>
      </c>
      <c r="B14" t="s">
        <v>495</v>
      </c>
      <c r="C14" t="s">
        <v>885</v>
      </c>
      <c r="D14" s="4">
        <f t="shared" si="0"/>
        <v>4</v>
      </c>
      <c r="E14" s="4" t="str">
        <f t="shared" si="1"/>
        <v xml:space="preserve">Boruvka Jan </v>
      </c>
      <c r="F14" t="s">
        <v>886</v>
      </c>
      <c r="G14" t="s">
        <v>887</v>
      </c>
      <c r="H14">
        <v>7.2210000000000001</v>
      </c>
      <c r="I14" s="6">
        <f t="shared" si="2"/>
        <v>4355.7727108215713</v>
      </c>
      <c r="J14" s="10" t="s">
        <v>927</v>
      </c>
    </row>
    <row r="15" spans="1:16" hidden="1" x14ac:dyDescent="0.2">
      <c r="A15">
        <v>10</v>
      </c>
      <c r="B15" t="s">
        <v>888</v>
      </c>
      <c r="C15" t="s">
        <v>889</v>
      </c>
      <c r="D15" s="4">
        <f t="shared" si="0"/>
        <v>4</v>
      </c>
      <c r="E15" s="4" t="str">
        <f t="shared" si="1"/>
        <v xml:space="preserve">Kantor Jan </v>
      </c>
      <c r="F15" t="s">
        <v>313</v>
      </c>
      <c r="G15" t="s">
        <v>881</v>
      </c>
      <c r="H15">
        <v>7.032</v>
      </c>
      <c r="I15" s="6">
        <f t="shared" si="2"/>
        <v>4241.7661961635904</v>
      </c>
      <c r="J15" s="10" t="s">
        <v>927</v>
      </c>
    </row>
    <row r="16" spans="1:16" hidden="1" x14ac:dyDescent="0.2">
      <c r="A16">
        <v>11</v>
      </c>
      <c r="B16" t="s">
        <v>383</v>
      </c>
      <c r="C16" t="s">
        <v>890</v>
      </c>
      <c r="D16" s="4">
        <f t="shared" si="0"/>
        <v>6</v>
      </c>
      <c r="E16" s="4" t="str">
        <f t="shared" si="1"/>
        <v xml:space="preserve">Netusilova Alena </v>
      </c>
      <c r="F16" t="s">
        <v>308</v>
      </c>
      <c r="G16" t="s">
        <v>875</v>
      </c>
      <c r="H16">
        <v>6.6310000000000002</v>
      </c>
      <c r="I16" s="6">
        <f t="shared" si="2"/>
        <v>3999.8793581855475</v>
      </c>
      <c r="J16" s="10" t="s">
        <v>927</v>
      </c>
    </row>
    <row r="17" spans="1:22" hidden="1" x14ac:dyDescent="0.2">
      <c r="A17">
        <v>12</v>
      </c>
      <c r="B17" t="s">
        <v>158</v>
      </c>
      <c r="C17" t="s">
        <v>482</v>
      </c>
      <c r="D17" s="4">
        <f t="shared" si="0"/>
        <v>6</v>
      </c>
      <c r="E17" s="4" t="str">
        <f t="shared" si="1"/>
        <v xml:space="preserve">Novak Karel </v>
      </c>
      <c r="F17" t="s">
        <v>155</v>
      </c>
      <c r="G17" t="s">
        <v>892</v>
      </c>
      <c r="H17">
        <v>6.4809999999999999</v>
      </c>
      <c r="I17" s="6">
        <f t="shared" si="2"/>
        <v>3909.3979973458804</v>
      </c>
      <c r="J17" s="10" t="s">
        <v>927</v>
      </c>
    </row>
    <row r="18" spans="1:22" hidden="1" x14ac:dyDescent="0.2">
      <c r="A18">
        <v>13</v>
      </c>
      <c r="B18">
        <v>66</v>
      </c>
      <c r="C18" t="s">
        <v>893</v>
      </c>
      <c r="D18" s="4">
        <f t="shared" si="0"/>
        <v>5</v>
      </c>
      <c r="E18" s="4" t="str">
        <f t="shared" si="1"/>
        <v xml:space="preserve">Starek Petr </v>
      </c>
      <c r="F18" t="s">
        <v>308</v>
      </c>
      <c r="G18" t="s">
        <v>894</v>
      </c>
      <c r="H18">
        <v>6.2919999999999998</v>
      </c>
      <c r="I18" s="6">
        <f t="shared" si="2"/>
        <v>3795.3914826879</v>
      </c>
      <c r="J18" s="10" t="s">
        <v>927</v>
      </c>
    </row>
    <row r="19" spans="1:22" hidden="1" x14ac:dyDescent="0.2">
      <c r="A19">
        <v>14</v>
      </c>
      <c r="B19" t="s">
        <v>895</v>
      </c>
      <c r="C19" t="s">
        <v>896</v>
      </c>
      <c r="D19" s="4">
        <f t="shared" si="0"/>
        <v>7</v>
      </c>
      <c r="E19" s="4" t="str">
        <f t="shared" si="1"/>
        <v xml:space="preserve">Posluzny Michal </v>
      </c>
      <c r="F19" t="s">
        <v>475</v>
      </c>
      <c r="G19" t="s">
        <v>875</v>
      </c>
      <c r="H19">
        <v>6.2750000000000004</v>
      </c>
      <c r="I19" s="6">
        <f t="shared" si="2"/>
        <v>3785.1369284594043</v>
      </c>
      <c r="J19" s="10" t="s">
        <v>927</v>
      </c>
      <c r="V19" s="18"/>
    </row>
    <row r="20" spans="1:22" hidden="1" x14ac:dyDescent="0.2">
      <c r="A20">
        <v>15</v>
      </c>
      <c r="B20" t="s">
        <v>192</v>
      </c>
      <c r="C20" t="s">
        <v>750</v>
      </c>
      <c r="D20" s="4">
        <f t="shared" si="0"/>
        <v>4</v>
      </c>
      <c r="E20" s="4" t="str">
        <f t="shared" si="1"/>
        <v xml:space="preserve">Kotan Jan </v>
      </c>
      <c r="F20" t="s">
        <v>313</v>
      </c>
      <c r="G20" t="s">
        <v>898</v>
      </c>
      <c r="H20">
        <v>6.2309999999999999</v>
      </c>
      <c r="I20" s="6">
        <f t="shared" si="2"/>
        <v>3758.5957292797684</v>
      </c>
      <c r="J20" s="10" t="s">
        <v>927</v>
      </c>
      <c r="V20" s="18"/>
    </row>
    <row r="21" spans="1:22" hidden="1" x14ac:dyDescent="0.2">
      <c r="A21">
        <v>16</v>
      </c>
      <c r="B21" t="s">
        <v>154</v>
      </c>
      <c r="C21" t="s">
        <v>284</v>
      </c>
      <c r="D21" s="4">
        <f t="shared" si="0"/>
        <v>5</v>
      </c>
      <c r="E21" s="4" t="str">
        <f t="shared" si="1"/>
        <v xml:space="preserve">Treslova Hana </v>
      </c>
      <c r="F21" t="s">
        <v>159</v>
      </c>
      <c r="G21" t="s">
        <v>875</v>
      </c>
      <c r="H21">
        <v>6.1929999999999996</v>
      </c>
      <c r="I21" s="6">
        <f t="shared" si="2"/>
        <v>3735.6737845337198</v>
      </c>
      <c r="J21" s="10" t="s">
        <v>927</v>
      </c>
      <c r="V21" s="18"/>
    </row>
    <row r="22" spans="1:22" hidden="1" x14ac:dyDescent="0.2">
      <c r="A22">
        <v>17</v>
      </c>
      <c r="B22" t="s">
        <v>496</v>
      </c>
      <c r="C22" t="s">
        <v>497</v>
      </c>
      <c r="D22" s="4">
        <f t="shared" si="0"/>
        <v>6</v>
      </c>
      <c r="E22" s="4" t="str">
        <f t="shared" si="1"/>
        <v xml:space="preserve">Zima Radek </v>
      </c>
      <c r="F22" t="s">
        <v>322</v>
      </c>
      <c r="G22" t="s">
        <v>881</v>
      </c>
      <c r="H22">
        <v>6.15</v>
      </c>
      <c r="I22" s="6">
        <f t="shared" si="2"/>
        <v>3709.7357944263485</v>
      </c>
      <c r="J22" s="10" t="s">
        <v>927</v>
      </c>
    </row>
    <row r="23" spans="1:22" hidden="1" x14ac:dyDescent="0.2">
      <c r="A23">
        <v>18</v>
      </c>
      <c r="B23" t="s">
        <v>78</v>
      </c>
      <c r="C23" t="s">
        <v>899</v>
      </c>
      <c r="D23" s="4">
        <f t="shared" si="0"/>
        <v>4</v>
      </c>
      <c r="E23" s="4" t="str">
        <f t="shared" si="1"/>
        <v xml:space="preserve">Dersak Jan </v>
      </c>
      <c r="F23" t="s">
        <v>900</v>
      </c>
      <c r="G23" t="s">
        <v>901</v>
      </c>
      <c r="H23">
        <v>6.0430000000000001</v>
      </c>
      <c r="I23" s="6">
        <f t="shared" si="2"/>
        <v>3645.1924236940526</v>
      </c>
      <c r="J23" s="10" t="s">
        <v>927</v>
      </c>
    </row>
    <row r="24" spans="1:22" hidden="1" x14ac:dyDescent="0.2">
      <c r="A24">
        <v>19</v>
      </c>
      <c r="B24" t="s">
        <v>176</v>
      </c>
      <c r="C24" t="s">
        <v>302</v>
      </c>
      <c r="D24" s="4">
        <f t="shared" si="0"/>
        <v>7</v>
      </c>
      <c r="E24" s="4" t="str">
        <f t="shared" si="1"/>
        <v xml:space="preserve">Boruvka ml. Zdenek </v>
      </c>
      <c r="F24" t="s">
        <v>303</v>
      </c>
      <c r="G24" t="s">
        <v>887</v>
      </c>
      <c r="H24">
        <v>5.8120000000000003</v>
      </c>
      <c r="I24" s="6">
        <f t="shared" si="2"/>
        <v>3505.8511280009652</v>
      </c>
      <c r="J24" s="10" t="s">
        <v>927</v>
      </c>
    </row>
    <row r="25" spans="1:22" hidden="1" x14ac:dyDescent="0.2">
      <c r="A25">
        <v>20</v>
      </c>
      <c r="B25" t="s">
        <v>152</v>
      </c>
      <c r="C25" t="s">
        <v>548</v>
      </c>
      <c r="D25" s="4">
        <f t="shared" si="0"/>
        <v>4</v>
      </c>
      <c r="E25" s="4" t="str">
        <f t="shared" si="1"/>
        <v xml:space="preserve">Ratz Jan </v>
      </c>
      <c r="F25" t="s">
        <v>308</v>
      </c>
      <c r="G25" t="s">
        <v>902</v>
      </c>
      <c r="H25">
        <v>5.7930000000000001</v>
      </c>
      <c r="I25" s="6">
        <f t="shared" si="2"/>
        <v>3494.3901556279411</v>
      </c>
      <c r="J25" s="10" t="s">
        <v>927</v>
      </c>
    </row>
    <row r="26" spans="1:22" hidden="1" x14ac:dyDescent="0.2">
      <c r="A26">
        <v>21</v>
      </c>
      <c r="B26" t="s">
        <v>584</v>
      </c>
      <c r="C26" t="s">
        <v>903</v>
      </c>
      <c r="D26" s="4">
        <f t="shared" si="0"/>
        <v>9</v>
      </c>
      <c r="E26" s="4" t="str">
        <f t="shared" si="1"/>
        <v xml:space="preserve">Potmesil Jaroslav </v>
      </c>
      <c r="F26" t="s">
        <v>308</v>
      </c>
      <c r="G26" t="s">
        <v>904</v>
      </c>
      <c r="H26">
        <v>5.5220000000000002</v>
      </c>
      <c r="I26" s="6">
        <f t="shared" si="2"/>
        <v>3330.9204970442756</v>
      </c>
      <c r="J26" s="10" t="s">
        <v>927</v>
      </c>
    </row>
    <row r="27" spans="1:22" hidden="1" x14ac:dyDescent="0.2">
      <c r="A27">
        <v>22</v>
      </c>
      <c r="B27" t="s">
        <v>491</v>
      </c>
      <c r="C27" t="s">
        <v>905</v>
      </c>
      <c r="D27" s="4">
        <f t="shared" si="0"/>
        <v>8</v>
      </c>
      <c r="E27" s="4" t="str">
        <f t="shared" si="1"/>
        <v xml:space="preserve">Jensen Richard </v>
      </c>
      <c r="F27" t="s">
        <v>308</v>
      </c>
      <c r="G27" t="s">
        <v>881</v>
      </c>
      <c r="H27">
        <v>5.4939999999999998</v>
      </c>
      <c r="I27" s="6">
        <f t="shared" si="2"/>
        <v>3314.0306430208711</v>
      </c>
      <c r="J27" s="10" t="s">
        <v>927</v>
      </c>
    </row>
    <row r="28" spans="1:22" x14ac:dyDescent="0.2">
      <c r="A28">
        <v>23</v>
      </c>
      <c r="B28" t="s">
        <v>906</v>
      </c>
      <c r="C28" t="s">
        <v>907</v>
      </c>
      <c r="D28" s="4">
        <f t="shared" si="0"/>
        <v>4</v>
      </c>
      <c r="E28" s="4" t="str">
        <f t="shared" si="1"/>
        <v xml:space="preserve">Burda Ivo </v>
      </c>
      <c r="F28" t="s">
        <v>308</v>
      </c>
      <c r="G28" t="s">
        <v>908</v>
      </c>
      <c r="H28">
        <v>5.1790000000000003</v>
      </c>
      <c r="I28" s="6">
        <f t="shared" si="2"/>
        <v>3124.0197852575707</v>
      </c>
      <c r="J28" s="10" t="s">
        <v>927</v>
      </c>
    </row>
    <row r="29" spans="1:22" x14ac:dyDescent="0.2">
      <c r="A29">
        <v>24</v>
      </c>
      <c r="B29" t="s">
        <v>582</v>
      </c>
      <c r="C29" t="s">
        <v>909</v>
      </c>
      <c r="D29" s="4">
        <f t="shared" si="0"/>
        <v>8</v>
      </c>
      <c r="E29" s="4" t="str">
        <f t="shared" si="1"/>
        <v xml:space="preserve">Pekar Krobath </v>
      </c>
      <c r="F29" t="s">
        <v>910</v>
      </c>
      <c r="G29" t="s">
        <v>911</v>
      </c>
      <c r="H29">
        <v>5.077</v>
      </c>
      <c r="I29" s="6">
        <f t="shared" si="2"/>
        <v>3062.4924598865964</v>
      </c>
      <c r="J29" s="10" t="s">
        <v>927</v>
      </c>
    </row>
    <row r="30" spans="1:22" x14ac:dyDescent="0.2">
      <c r="A30">
        <v>25</v>
      </c>
      <c r="B30" t="s">
        <v>194</v>
      </c>
      <c r="C30" t="s">
        <v>193</v>
      </c>
      <c r="D30" s="4">
        <f t="shared" si="0"/>
        <v>5</v>
      </c>
      <c r="E30" s="4" t="str">
        <f t="shared" si="1"/>
        <v xml:space="preserve">Treslova Jana </v>
      </c>
      <c r="F30" t="s">
        <v>159</v>
      </c>
      <c r="G30" t="s">
        <v>912</v>
      </c>
      <c r="H30">
        <v>4.9960000000000004</v>
      </c>
      <c r="I30" s="6">
        <f t="shared" si="2"/>
        <v>3013.632525033177</v>
      </c>
      <c r="J30" s="10" t="s">
        <v>927</v>
      </c>
    </row>
    <row r="31" spans="1:22" x14ac:dyDescent="0.2">
      <c r="A31">
        <v>26</v>
      </c>
      <c r="B31" t="s">
        <v>257</v>
      </c>
      <c r="C31" t="s">
        <v>913</v>
      </c>
      <c r="D31" s="4">
        <f t="shared" si="0"/>
        <v>7</v>
      </c>
      <c r="E31" s="4" t="str">
        <f t="shared" si="1"/>
        <v xml:space="preserve">Boruvka Zdenek </v>
      </c>
      <c r="F31" t="s">
        <v>303</v>
      </c>
      <c r="G31" t="s">
        <v>912</v>
      </c>
      <c r="H31">
        <v>4.5910000000000002</v>
      </c>
      <c r="I31" s="6">
        <f t="shared" si="2"/>
        <v>2769.3328507660758</v>
      </c>
      <c r="J31" s="10" t="s">
        <v>927</v>
      </c>
    </row>
    <row r="32" spans="1:22" x14ac:dyDescent="0.2">
      <c r="A32">
        <v>27</v>
      </c>
      <c r="B32" t="s">
        <v>260</v>
      </c>
      <c r="C32" t="s">
        <v>914</v>
      </c>
      <c r="D32" s="4">
        <f t="shared" si="0"/>
        <v>9</v>
      </c>
      <c r="E32" s="4" t="str">
        <f t="shared" si="1"/>
        <v xml:space="preserve">Rendlova Michaela </v>
      </c>
      <c r="F32" t="s">
        <v>493</v>
      </c>
      <c r="G32" t="s">
        <v>874</v>
      </c>
      <c r="H32">
        <v>4.1749999999999998</v>
      </c>
      <c r="I32" s="6">
        <f t="shared" si="2"/>
        <v>2518.3978767040653</v>
      </c>
      <c r="J32" s="10" t="s">
        <v>927</v>
      </c>
    </row>
    <row r="33" spans="1:10" x14ac:dyDescent="0.2">
      <c r="A33">
        <v>28</v>
      </c>
      <c r="B33" t="s">
        <v>751</v>
      </c>
      <c r="C33" t="s">
        <v>209</v>
      </c>
      <c r="D33" s="4">
        <f t="shared" ref="D33:D37" si="3">SEARCH(" ",C33,1)</f>
        <v>5</v>
      </c>
      <c r="E33" s="4" t="str">
        <f t="shared" ref="E33:E37" si="4">RIGHT(C33,LEN(C33)-D33) &amp; " " &amp; LEFT(C33,D33)</f>
        <v xml:space="preserve">Novakova Dana </v>
      </c>
      <c r="F33" t="s">
        <v>155</v>
      </c>
      <c r="G33" t="s">
        <v>912</v>
      </c>
      <c r="H33">
        <v>3.9889999999999999</v>
      </c>
      <c r="I33" s="6">
        <f t="shared" si="2"/>
        <v>2406.2009892628785</v>
      </c>
      <c r="J33" s="10" t="s">
        <v>927</v>
      </c>
    </row>
    <row r="34" spans="1:10" x14ac:dyDescent="0.2">
      <c r="A34">
        <v>29</v>
      </c>
      <c r="B34" t="s">
        <v>76</v>
      </c>
      <c r="C34" t="s">
        <v>546</v>
      </c>
      <c r="D34" s="4">
        <f t="shared" si="3"/>
        <v>6</v>
      </c>
      <c r="E34" s="4" t="str">
        <f t="shared" si="4"/>
        <v xml:space="preserve">Suchanek Tomas </v>
      </c>
      <c r="F34" t="s">
        <v>916</v>
      </c>
      <c r="G34" t="s">
        <v>902</v>
      </c>
      <c r="H34">
        <v>3.6779999999999999</v>
      </c>
      <c r="I34" s="6">
        <f t="shared" si="2"/>
        <v>2218.6029677886359</v>
      </c>
      <c r="J34" s="10" t="s">
        <v>927</v>
      </c>
    </row>
    <row r="35" spans="1:10" x14ac:dyDescent="0.2">
      <c r="A35">
        <v>30</v>
      </c>
      <c r="B35" t="s">
        <v>917</v>
      </c>
      <c r="C35" t="s">
        <v>329</v>
      </c>
      <c r="D35" s="4">
        <f t="shared" si="3"/>
        <v>7</v>
      </c>
      <c r="E35" s="4" t="str">
        <f t="shared" si="4"/>
        <v xml:space="preserve">Schmidt Matous </v>
      </c>
      <c r="F35" t="s">
        <v>313</v>
      </c>
      <c r="G35" t="s">
        <v>887</v>
      </c>
      <c r="H35">
        <v>2.1520000000000001</v>
      </c>
      <c r="I35" s="6">
        <f t="shared" si="2"/>
        <v>1298.1059235130899</v>
      </c>
      <c r="J35" s="10" t="s">
        <v>927</v>
      </c>
    </row>
    <row r="36" spans="1:10" x14ac:dyDescent="0.2">
      <c r="A36">
        <v>31</v>
      </c>
      <c r="B36" t="s">
        <v>918</v>
      </c>
      <c r="C36" t="s">
        <v>919</v>
      </c>
      <c r="D36" s="4">
        <f t="shared" si="3"/>
        <v>6</v>
      </c>
      <c r="E36" s="4" t="str">
        <f t="shared" si="4"/>
        <v xml:space="preserve">Svrcek Pavel </v>
      </c>
      <c r="F36" t="s">
        <v>841</v>
      </c>
      <c r="G36" t="s">
        <v>920</v>
      </c>
      <c r="H36">
        <v>1.8620000000000001</v>
      </c>
      <c r="I36" s="6">
        <f t="shared" si="2"/>
        <v>1123.1752925564001</v>
      </c>
      <c r="J36" s="10" t="s">
        <v>927</v>
      </c>
    </row>
    <row r="37" spans="1:10" x14ac:dyDescent="0.2">
      <c r="A37">
        <v>32</v>
      </c>
      <c r="B37" t="s">
        <v>8</v>
      </c>
      <c r="C37" t="s">
        <v>921</v>
      </c>
      <c r="D37" s="4">
        <f t="shared" si="3"/>
        <v>6</v>
      </c>
      <c r="E37" s="4" t="str">
        <f t="shared" si="4"/>
        <v xml:space="preserve">Rendla Tomas </v>
      </c>
      <c r="F37" t="s">
        <v>308</v>
      </c>
      <c r="G37" t="s">
        <v>911</v>
      </c>
      <c r="H37">
        <v>0.498</v>
      </c>
      <c r="I37" s="6">
        <f t="shared" si="2"/>
        <v>300.39811798769455</v>
      </c>
      <c r="J37" s="10" t="s">
        <v>927</v>
      </c>
    </row>
  </sheetData>
  <autoFilter ref="N5:N27">
    <filterColumn colId="0">
      <customFilters>
        <customFilter operator="notEqual" val=" "/>
      </customFilters>
    </filterColumn>
  </autoFilter>
  <mergeCells count="3">
    <mergeCell ref="A1:H1"/>
    <mergeCell ref="A2:H2"/>
    <mergeCell ref="A3:H3"/>
  </mergeCells>
  <pageMargins left="0.7" right="0.7" top="0.75" bottom="0.75" header="0.3" footer="0.3"/>
  <pageSetup paperSize="9" orientation="portrait" r:id="rId1"/>
  <headerFooter>
    <oddHeader>&amp;L&amp;"Arial"&amp;8&amp;K000000INTERNAL&amp;1#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D38"/>
  <sheetViews>
    <sheetView workbookViewId="0">
      <selection sqref="A1:H1"/>
    </sheetView>
  </sheetViews>
  <sheetFormatPr defaultRowHeight="12.75" x14ac:dyDescent="0.2"/>
  <cols>
    <col min="1" max="1" width="4.5703125" bestFit="1" customWidth="1"/>
    <col min="2" max="2" width="4.140625" customWidth="1"/>
    <col min="3" max="3" width="17.5703125" bestFit="1" customWidth="1"/>
    <col min="4" max="4" width="3.85546875" bestFit="1" customWidth="1"/>
    <col min="5" max="5" width="22.85546875" bestFit="1" customWidth="1"/>
    <col min="6" max="6" width="27.7109375" bestFit="1" customWidth="1"/>
    <col min="7" max="7" width="12.5703125" hidden="1" customWidth="1"/>
    <col min="8" max="8" width="6" hidden="1" customWidth="1"/>
    <col min="9" max="9" width="16.7109375" bestFit="1" customWidth="1"/>
    <col min="10" max="10" width="12.28515625" bestFit="1" customWidth="1"/>
    <col min="11" max="11" width="2.140625" bestFit="1" customWidth="1"/>
    <col min="12" max="12" width="6.7109375" bestFit="1" customWidth="1"/>
    <col min="13" max="13" width="2.140625" bestFit="1" customWidth="1"/>
    <col min="15" max="15" width="3" customWidth="1"/>
    <col min="16" max="16" width="4.140625" customWidth="1"/>
    <col min="17" max="17" width="16.28515625" customWidth="1"/>
    <col min="18" max="18" width="27.28515625" customWidth="1"/>
    <col min="19" max="19" width="22.7109375" customWidth="1"/>
    <col min="20" max="20" width="8.7109375" customWidth="1"/>
    <col min="21" max="21" width="6" customWidth="1"/>
    <col min="22" max="22" width="7.7109375" customWidth="1"/>
    <col min="23" max="23" width="8.28515625" customWidth="1"/>
    <col min="24" max="34" width="7.7109375" customWidth="1"/>
  </cols>
  <sheetData>
    <row r="1" spans="1:16" ht="18" x14ac:dyDescent="0.25">
      <c r="A1" s="19" t="s">
        <v>922</v>
      </c>
      <c r="B1" s="19"/>
      <c r="C1" s="19"/>
      <c r="D1" s="19"/>
      <c r="E1" s="19"/>
      <c r="F1" s="19"/>
      <c r="G1" s="19"/>
      <c r="H1" s="19"/>
      <c r="O1" t="s">
        <v>922</v>
      </c>
    </row>
    <row r="2" spans="1:16" ht="18" x14ac:dyDescent="0.25">
      <c r="A2" s="19" t="s">
        <v>923</v>
      </c>
      <c r="B2" s="19"/>
      <c r="C2" s="19"/>
      <c r="D2" s="19"/>
      <c r="E2" s="19"/>
      <c r="F2" s="19"/>
      <c r="G2" s="19"/>
      <c r="H2" s="19"/>
      <c r="O2" t="s">
        <v>923</v>
      </c>
    </row>
    <row r="3" spans="1:16" ht="18" x14ac:dyDescent="0.25">
      <c r="A3" s="19" t="s">
        <v>924</v>
      </c>
      <c r="B3" s="19"/>
      <c r="C3" s="19"/>
      <c r="D3" s="19"/>
      <c r="E3" s="19"/>
      <c r="F3" s="19"/>
      <c r="G3" s="19"/>
      <c r="H3" s="19"/>
      <c r="O3" t="s">
        <v>664</v>
      </c>
    </row>
    <row r="4" spans="1:16" x14ac:dyDescent="0.2">
      <c r="A4" s="13" t="s">
        <v>29</v>
      </c>
      <c r="B4" s="7" t="s">
        <v>30</v>
      </c>
      <c r="C4" s="5" t="s">
        <v>31</v>
      </c>
      <c r="D4" s="5"/>
      <c r="E4" s="13">
        <v>16</v>
      </c>
      <c r="F4" s="5" t="s">
        <v>32</v>
      </c>
      <c r="G4" s="13">
        <v>9</v>
      </c>
      <c r="H4" s="5" t="s">
        <v>74</v>
      </c>
      <c r="I4" s="7">
        <f>B4*K4*M4</f>
        <v>0.9</v>
      </c>
      <c r="J4" s="5" t="s">
        <v>33</v>
      </c>
      <c r="K4" s="13">
        <f>MIN(E4/15,1)</f>
        <v>1</v>
      </c>
      <c r="L4" s="5" t="s">
        <v>34</v>
      </c>
      <c r="M4" s="11">
        <f>MIN(G4/4,1)</f>
        <v>1</v>
      </c>
      <c r="N4" s="5"/>
      <c r="O4" s="11" t="s">
        <v>665</v>
      </c>
      <c r="P4" s="11"/>
    </row>
    <row r="5" spans="1:16" x14ac:dyDescent="0.2">
      <c r="A5" s="1" t="s">
        <v>0</v>
      </c>
      <c r="B5" s="8" t="s">
        <v>1</v>
      </c>
      <c r="C5" s="1" t="s">
        <v>2</v>
      </c>
      <c r="D5" s="1"/>
      <c r="E5" s="1"/>
      <c r="F5" s="1" t="s">
        <v>35</v>
      </c>
      <c r="G5" s="1" t="s">
        <v>3</v>
      </c>
      <c r="H5" s="1" t="s">
        <v>4</v>
      </c>
      <c r="I5" s="1" t="s">
        <v>13</v>
      </c>
      <c r="J5" s="1" t="s">
        <v>15</v>
      </c>
      <c r="K5" s="1"/>
      <c r="L5" s="1"/>
      <c r="M5" s="1"/>
      <c r="O5" t="s">
        <v>666</v>
      </c>
    </row>
    <row r="6" spans="1:16" hidden="1" x14ac:dyDescent="0.2">
      <c r="A6">
        <v>1</v>
      </c>
      <c r="B6" t="s">
        <v>287</v>
      </c>
      <c r="C6" t="s">
        <v>546</v>
      </c>
      <c r="D6" s="4">
        <f t="shared" ref="D6:D21" si="0">SEARCH(" ",C6,1)</f>
        <v>6</v>
      </c>
      <c r="E6" s="4" t="str">
        <f t="shared" ref="E6:E21" si="1">RIGHT(C6,LEN(C6)-D6) &amp; " " &amp; LEFT(C6,D6)</f>
        <v xml:space="preserve">Suchanek Tomas </v>
      </c>
      <c r="F6" t="s">
        <v>1589</v>
      </c>
      <c r="G6" t="s">
        <v>1590</v>
      </c>
      <c r="H6">
        <v>6.319</v>
      </c>
      <c r="I6" s="6">
        <f>H6/$H$6*10000*$I$4</f>
        <v>9000</v>
      </c>
      <c r="J6" s="10" t="s">
        <v>929</v>
      </c>
      <c r="O6" t="s">
        <v>667</v>
      </c>
    </row>
    <row r="7" spans="1:16" hidden="1" x14ac:dyDescent="0.2">
      <c r="A7">
        <v>2</v>
      </c>
      <c r="B7" t="s">
        <v>833</v>
      </c>
      <c r="C7" t="s">
        <v>834</v>
      </c>
      <c r="D7" s="4">
        <f t="shared" si="0"/>
        <v>9</v>
      </c>
      <c r="E7" s="4" t="str">
        <f t="shared" si="1"/>
        <v xml:space="preserve">Tomana Jaroslav </v>
      </c>
      <c r="F7" t="s">
        <v>308</v>
      </c>
      <c r="G7" t="s">
        <v>1599</v>
      </c>
      <c r="H7">
        <v>6.0570000000000004</v>
      </c>
      <c r="I7" s="6">
        <f t="shared" ref="I7:I21" si="2">H7/$H$6*10000*$I$4</f>
        <v>8626.8396898243409</v>
      </c>
      <c r="J7" s="10" t="s">
        <v>929</v>
      </c>
      <c r="O7" t="s">
        <v>668</v>
      </c>
    </row>
    <row r="8" spans="1:16" hidden="1" x14ac:dyDescent="0.2">
      <c r="A8">
        <v>3</v>
      </c>
      <c r="B8" t="s">
        <v>81</v>
      </c>
      <c r="C8" t="s">
        <v>224</v>
      </c>
      <c r="D8" s="4">
        <f t="shared" si="0"/>
        <v>7</v>
      </c>
      <c r="E8" s="4" t="str">
        <f t="shared" si="1"/>
        <v xml:space="preserve">Lesinger Michal </v>
      </c>
      <c r="F8" t="s">
        <v>143</v>
      </c>
      <c r="G8" t="s">
        <v>1610</v>
      </c>
      <c r="H8">
        <v>6.0279999999999996</v>
      </c>
      <c r="I8" s="6">
        <f t="shared" si="2"/>
        <v>8585.5356860262691</v>
      </c>
      <c r="J8" s="10" t="s">
        <v>929</v>
      </c>
      <c r="O8" t="s">
        <v>669</v>
      </c>
    </row>
    <row r="9" spans="1:16" hidden="1" x14ac:dyDescent="0.2">
      <c r="A9">
        <v>4</v>
      </c>
      <c r="B9" t="s">
        <v>172</v>
      </c>
      <c r="C9" t="s">
        <v>470</v>
      </c>
      <c r="D9" s="4">
        <f t="shared" si="0"/>
        <v>6</v>
      </c>
      <c r="E9" s="4" t="str">
        <f t="shared" si="1"/>
        <v xml:space="preserve">Trybenekr Pavel </v>
      </c>
      <c r="F9" t="s">
        <v>471</v>
      </c>
      <c r="G9" t="s">
        <v>145</v>
      </c>
      <c r="H9">
        <v>5.7850000000000001</v>
      </c>
      <c r="I9" s="6">
        <f t="shared" si="2"/>
        <v>8239.4366197183099</v>
      </c>
      <c r="J9" s="10" t="s">
        <v>929</v>
      </c>
    </row>
    <row r="10" spans="1:16" x14ac:dyDescent="0.2">
      <c r="A10">
        <v>5</v>
      </c>
      <c r="B10" t="s">
        <v>51</v>
      </c>
      <c r="C10" t="s">
        <v>21</v>
      </c>
      <c r="D10" s="4">
        <f t="shared" si="0"/>
        <v>7</v>
      </c>
      <c r="E10" s="4" t="str">
        <f t="shared" si="1"/>
        <v xml:space="preserve">Schuller Edmund </v>
      </c>
      <c r="F10" t="s">
        <v>1628</v>
      </c>
      <c r="G10" t="s">
        <v>306</v>
      </c>
      <c r="H10">
        <v>5.6079999999999997</v>
      </c>
      <c r="I10" s="6">
        <f t="shared" si="2"/>
        <v>7987.3397689507838</v>
      </c>
      <c r="J10" s="10" t="s">
        <v>929</v>
      </c>
      <c r="N10" s="10" t="s">
        <v>17</v>
      </c>
      <c r="O10" t="s">
        <v>670</v>
      </c>
    </row>
    <row r="11" spans="1:16" hidden="1" x14ac:dyDescent="0.2">
      <c r="A11">
        <v>6</v>
      </c>
      <c r="B11" t="s">
        <v>1522</v>
      </c>
      <c r="C11" t="s">
        <v>1638</v>
      </c>
      <c r="D11" s="4">
        <f t="shared" si="0"/>
        <v>5</v>
      </c>
      <c r="E11" s="4" t="str">
        <f t="shared" si="1"/>
        <v xml:space="preserve">Stepanek Petr </v>
      </c>
      <c r="F11" t="s">
        <v>143</v>
      </c>
      <c r="G11" t="s">
        <v>1639</v>
      </c>
      <c r="H11">
        <v>5.4050000000000002</v>
      </c>
      <c r="I11" s="6">
        <f t="shared" si="2"/>
        <v>7698.2117423642985</v>
      </c>
      <c r="J11" s="10" t="s">
        <v>929</v>
      </c>
      <c r="O11" t="s">
        <v>671</v>
      </c>
    </row>
    <row r="12" spans="1:16" hidden="1" x14ac:dyDescent="0.2">
      <c r="A12">
        <v>7</v>
      </c>
      <c r="B12" t="s">
        <v>252</v>
      </c>
      <c r="C12" t="s">
        <v>1648</v>
      </c>
      <c r="D12" s="4">
        <f t="shared" si="0"/>
        <v>6</v>
      </c>
      <c r="E12" s="4" t="str">
        <f t="shared" si="1"/>
        <v xml:space="preserve">Capek Lukas </v>
      </c>
      <c r="F12" t="s">
        <v>313</v>
      </c>
      <c r="G12" t="s">
        <v>596</v>
      </c>
      <c r="H12">
        <v>5.1849999999999996</v>
      </c>
      <c r="I12" s="6">
        <f t="shared" si="2"/>
        <v>7384.8710238961849</v>
      </c>
      <c r="J12" s="10" t="s">
        <v>929</v>
      </c>
      <c r="O12" t="s">
        <v>672</v>
      </c>
    </row>
    <row r="13" spans="1:16" x14ac:dyDescent="0.2">
      <c r="A13">
        <v>8</v>
      </c>
      <c r="B13" t="s">
        <v>66</v>
      </c>
      <c r="C13" t="s">
        <v>281</v>
      </c>
      <c r="D13" s="4">
        <f t="shared" si="0"/>
        <v>4</v>
      </c>
      <c r="E13" s="4" t="str">
        <f t="shared" si="1"/>
        <v xml:space="preserve">Kovalcik Jan </v>
      </c>
      <c r="F13" t="s">
        <v>12</v>
      </c>
      <c r="G13" t="s">
        <v>41</v>
      </c>
      <c r="H13">
        <v>4.9749999999999996</v>
      </c>
      <c r="I13" s="6">
        <f t="shared" si="2"/>
        <v>7085.7730653584431</v>
      </c>
      <c r="J13" s="10" t="s">
        <v>929</v>
      </c>
      <c r="N13" s="10" t="s">
        <v>17</v>
      </c>
      <c r="O13" t="s">
        <v>673</v>
      </c>
    </row>
    <row r="14" spans="1:16" hidden="1" x14ac:dyDescent="0.2">
      <c r="A14">
        <v>9</v>
      </c>
      <c r="B14" t="s">
        <v>1668</v>
      </c>
      <c r="C14" t="s">
        <v>1669</v>
      </c>
      <c r="D14" s="4">
        <f t="shared" si="0"/>
        <v>7</v>
      </c>
      <c r="E14" s="4" t="str">
        <f t="shared" si="1"/>
        <v xml:space="preserve">Filakovský Štepán </v>
      </c>
      <c r="F14" t="s">
        <v>475</v>
      </c>
      <c r="G14" t="s">
        <v>1670</v>
      </c>
      <c r="H14">
        <v>4.9470000000000001</v>
      </c>
      <c r="I14" s="6">
        <f t="shared" si="2"/>
        <v>7045.8933375534107</v>
      </c>
      <c r="J14" s="10" t="s">
        <v>929</v>
      </c>
      <c r="O14" t="s">
        <v>674</v>
      </c>
    </row>
    <row r="15" spans="1:16" hidden="1" x14ac:dyDescent="0.2">
      <c r="A15">
        <v>10</v>
      </c>
      <c r="B15" t="s">
        <v>1680</v>
      </c>
      <c r="C15" t="s">
        <v>1681</v>
      </c>
      <c r="D15" s="4">
        <f t="shared" si="0"/>
        <v>4</v>
      </c>
      <c r="E15" s="4" t="str">
        <f t="shared" si="1"/>
        <v xml:space="preserve">Smaha Jan </v>
      </c>
      <c r="F15" t="s">
        <v>1682</v>
      </c>
      <c r="G15" t="s">
        <v>540</v>
      </c>
      <c r="H15">
        <v>4.766</v>
      </c>
      <c r="I15" s="6">
        <f t="shared" si="2"/>
        <v>6788.0993828137362</v>
      </c>
      <c r="J15" s="10" t="s">
        <v>929</v>
      </c>
      <c r="O15" t="s">
        <v>675</v>
      </c>
    </row>
    <row r="16" spans="1:16" hidden="1" x14ac:dyDescent="0.2">
      <c r="A16">
        <v>11</v>
      </c>
      <c r="B16" t="s">
        <v>1692</v>
      </c>
      <c r="C16" t="s">
        <v>1693</v>
      </c>
      <c r="D16" s="4">
        <f t="shared" si="0"/>
        <v>8</v>
      </c>
      <c r="E16" s="4" t="str">
        <f t="shared" si="1"/>
        <v xml:space="preserve">Vach Vojtech </v>
      </c>
      <c r="F16" t="s">
        <v>1694</v>
      </c>
      <c r="G16" t="s">
        <v>6</v>
      </c>
      <c r="H16">
        <v>4.5919999999999996</v>
      </c>
      <c r="I16" s="6">
        <f t="shared" si="2"/>
        <v>6540.27536002532</v>
      </c>
      <c r="J16" s="10" t="s">
        <v>929</v>
      </c>
      <c r="O16" t="s">
        <v>924</v>
      </c>
    </row>
    <row r="17" spans="1:30" hidden="1" x14ac:dyDescent="0.2">
      <c r="A17">
        <v>12</v>
      </c>
      <c r="B17" t="s">
        <v>36</v>
      </c>
      <c r="C17" t="s">
        <v>1704</v>
      </c>
      <c r="D17" s="4">
        <f t="shared" si="0"/>
        <v>5</v>
      </c>
      <c r="E17" s="4" t="str">
        <f t="shared" si="1"/>
        <v xml:space="preserve">Mašík Petr </v>
      </c>
      <c r="F17" t="s">
        <v>926</v>
      </c>
      <c r="G17" t="s">
        <v>6</v>
      </c>
      <c r="H17">
        <v>4.0330000000000004</v>
      </c>
      <c r="I17" s="6">
        <f t="shared" si="2"/>
        <v>5744.1050799177101</v>
      </c>
      <c r="J17" s="10" t="s">
        <v>929</v>
      </c>
      <c r="O17" t="s">
        <v>0</v>
      </c>
      <c r="P17" t="s">
        <v>1</v>
      </c>
      <c r="Q17" t="s">
        <v>676</v>
      </c>
      <c r="R17" t="s">
        <v>169</v>
      </c>
      <c r="S17" t="s">
        <v>3</v>
      </c>
      <c r="T17" t="s">
        <v>677</v>
      </c>
      <c r="U17" t="s">
        <v>4</v>
      </c>
      <c r="V17" t="s">
        <v>1457</v>
      </c>
      <c r="W17" t="s">
        <v>678</v>
      </c>
      <c r="X17" t="s">
        <v>828</v>
      </c>
      <c r="Y17" t="s">
        <v>829</v>
      </c>
      <c r="Z17" t="s">
        <v>830</v>
      </c>
      <c r="AA17" t="s">
        <v>831</v>
      </c>
      <c r="AB17" t="s">
        <v>832</v>
      </c>
      <c r="AC17" t="s">
        <v>1587</v>
      </c>
      <c r="AD17" t="s">
        <v>1588</v>
      </c>
    </row>
    <row r="18" spans="1:30" hidden="1" x14ac:dyDescent="0.2">
      <c r="A18">
        <v>13</v>
      </c>
      <c r="B18" t="s">
        <v>550</v>
      </c>
      <c r="C18" t="s">
        <v>1715</v>
      </c>
      <c r="D18" s="4">
        <f t="shared" si="0"/>
        <v>7</v>
      </c>
      <c r="E18" s="4" t="str">
        <f t="shared" si="1"/>
        <v xml:space="preserve">Stepanek Martin </v>
      </c>
      <c r="F18" t="s">
        <v>143</v>
      </c>
      <c r="G18" t="s">
        <v>540</v>
      </c>
      <c r="H18">
        <v>3.7679999999999998</v>
      </c>
      <c r="I18" s="6">
        <f t="shared" si="2"/>
        <v>5366.6719417629365</v>
      </c>
      <c r="J18" s="10" t="s">
        <v>929</v>
      </c>
      <c r="O18">
        <v>1</v>
      </c>
      <c r="P18" t="s">
        <v>287</v>
      </c>
      <c r="Q18" t="s">
        <v>546</v>
      </c>
      <c r="R18" t="s">
        <v>1589</v>
      </c>
      <c r="S18" t="s">
        <v>1590</v>
      </c>
      <c r="T18" t="s">
        <v>1591</v>
      </c>
      <c r="U18">
        <v>6.319</v>
      </c>
      <c r="V18" t="s">
        <v>1517</v>
      </c>
      <c r="W18" t="s">
        <v>682</v>
      </c>
      <c r="X18" t="s">
        <v>1592</v>
      </c>
      <c r="Y18" t="s">
        <v>1593</v>
      </c>
      <c r="Z18" t="s">
        <v>1594</v>
      </c>
      <c r="AA18" t="s">
        <v>1595</v>
      </c>
      <c r="AB18" t="s">
        <v>1596</v>
      </c>
      <c r="AC18" t="s">
        <v>1597</v>
      </c>
      <c r="AD18" t="s">
        <v>1598</v>
      </c>
    </row>
    <row r="19" spans="1:30" hidden="1" x14ac:dyDescent="0.2">
      <c r="A19">
        <v>14</v>
      </c>
      <c r="B19" t="s">
        <v>457</v>
      </c>
      <c r="C19" t="s">
        <v>1726</v>
      </c>
      <c r="D19" s="4">
        <f t="shared" si="0"/>
        <v>8</v>
      </c>
      <c r="E19" s="4" t="str">
        <f t="shared" si="1"/>
        <v xml:space="preserve">Horackova Pavlina </v>
      </c>
      <c r="F19" t="s">
        <v>1727</v>
      </c>
      <c r="G19" t="s">
        <v>1728</v>
      </c>
      <c r="H19">
        <v>3.45</v>
      </c>
      <c r="I19" s="6">
        <f t="shared" si="2"/>
        <v>4913.7521759772126</v>
      </c>
      <c r="J19" s="10" t="s">
        <v>929</v>
      </c>
      <c r="O19">
        <v>2</v>
      </c>
      <c r="P19" t="s">
        <v>833</v>
      </c>
      <c r="Q19" t="s">
        <v>834</v>
      </c>
      <c r="R19" t="s">
        <v>308</v>
      </c>
      <c r="S19" t="s">
        <v>1599</v>
      </c>
      <c r="T19" t="s">
        <v>1600</v>
      </c>
      <c r="U19">
        <v>6.0570000000000004</v>
      </c>
      <c r="V19" s="18" t="s">
        <v>1601</v>
      </c>
      <c r="W19" t="s">
        <v>1602</v>
      </c>
      <c r="X19" t="s">
        <v>1603</v>
      </c>
      <c r="Y19" t="s">
        <v>1604</v>
      </c>
      <c r="Z19" t="s">
        <v>1605</v>
      </c>
      <c r="AA19" t="s">
        <v>1606</v>
      </c>
      <c r="AB19" t="s">
        <v>1607</v>
      </c>
      <c r="AC19" t="s">
        <v>1608</v>
      </c>
      <c r="AD19" t="s">
        <v>1609</v>
      </c>
    </row>
    <row r="20" spans="1:30" hidden="1" x14ac:dyDescent="0.2">
      <c r="A20">
        <v>15</v>
      </c>
      <c r="B20" t="s">
        <v>1736</v>
      </c>
      <c r="C20" t="s">
        <v>1737</v>
      </c>
      <c r="D20" s="4">
        <f t="shared" si="0"/>
        <v>7</v>
      </c>
      <c r="E20" s="4" t="str">
        <f t="shared" si="1"/>
        <v xml:space="preserve">Curda Fabián </v>
      </c>
      <c r="F20" t="s">
        <v>926</v>
      </c>
      <c r="G20" t="s">
        <v>1738</v>
      </c>
      <c r="H20">
        <v>3.15</v>
      </c>
      <c r="I20" s="6">
        <f t="shared" si="2"/>
        <v>4486.4693780661491</v>
      </c>
      <c r="J20" s="10" t="s">
        <v>929</v>
      </c>
      <c r="O20">
        <v>3</v>
      </c>
      <c r="P20" t="s">
        <v>81</v>
      </c>
      <c r="Q20" t="s">
        <v>224</v>
      </c>
      <c r="R20" t="s">
        <v>143</v>
      </c>
      <c r="S20" t="s">
        <v>1610</v>
      </c>
      <c r="T20" s="18">
        <v>45078</v>
      </c>
      <c r="U20">
        <v>6.0279999999999996</v>
      </c>
      <c r="V20" s="18" t="s">
        <v>1611</v>
      </c>
      <c r="W20" t="s">
        <v>1612</v>
      </c>
      <c r="X20" t="s">
        <v>1613</v>
      </c>
      <c r="Y20" t="s">
        <v>1614</v>
      </c>
      <c r="Z20" t="s">
        <v>1615</v>
      </c>
      <c r="AA20" t="s">
        <v>1616</v>
      </c>
      <c r="AB20" t="s">
        <v>1617</v>
      </c>
      <c r="AC20" t="s">
        <v>1618</v>
      </c>
      <c r="AD20" t="s">
        <v>1619</v>
      </c>
    </row>
    <row r="21" spans="1:30" hidden="1" x14ac:dyDescent="0.2">
      <c r="A21">
        <v>16</v>
      </c>
      <c r="B21" t="s">
        <v>1748</v>
      </c>
      <c r="C21" t="s">
        <v>1749</v>
      </c>
      <c r="D21" s="4">
        <f t="shared" si="0"/>
        <v>5</v>
      </c>
      <c r="E21" s="4" t="str">
        <f t="shared" si="1"/>
        <v xml:space="preserve">Hepal Adam </v>
      </c>
      <c r="F21" t="s">
        <v>143</v>
      </c>
      <c r="G21" t="s">
        <v>362</v>
      </c>
      <c r="H21">
        <v>2.9910000000000001</v>
      </c>
      <c r="I21" s="6">
        <f t="shared" si="2"/>
        <v>4260.0094951732872</v>
      </c>
      <c r="J21" s="10" t="s">
        <v>929</v>
      </c>
      <c r="O21">
        <v>4</v>
      </c>
      <c r="P21" t="s">
        <v>172</v>
      </c>
      <c r="Q21" t="s">
        <v>470</v>
      </c>
      <c r="R21" t="s">
        <v>471</v>
      </c>
      <c r="S21" t="s">
        <v>145</v>
      </c>
      <c r="T21" t="s">
        <v>1620</v>
      </c>
      <c r="U21">
        <v>5.7850000000000001</v>
      </c>
      <c r="V21" s="18" t="s">
        <v>1621</v>
      </c>
      <c r="W21" t="s">
        <v>1622</v>
      </c>
      <c r="X21" t="s">
        <v>1623</v>
      </c>
      <c r="Y21" t="s">
        <v>1624</v>
      </c>
      <c r="Z21" t="s">
        <v>1625</v>
      </c>
      <c r="AA21" t="s">
        <v>1606</v>
      </c>
      <c r="AB21" t="s">
        <v>1607</v>
      </c>
      <c r="AC21" t="s">
        <v>1626</v>
      </c>
      <c r="AD21" t="s">
        <v>1627</v>
      </c>
    </row>
    <row r="22" spans="1:30" hidden="1" x14ac:dyDescent="0.2">
      <c r="D22" s="4"/>
      <c r="E22" s="4"/>
      <c r="I22" s="6"/>
      <c r="J22" s="10"/>
      <c r="O22">
        <v>5</v>
      </c>
      <c r="P22" t="s">
        <v>51</v>
      </c>
      <c r="Q22" t="s">
        <v>21</v>
      </c>
      <c r="R22" t="s">
        <v>1628</v>
      </c>
      <c r="S22" t="s">
        <v>306</v>
      </c>
      <c r="T22" s="18">
        <v>44986</v>
      </c>
      <c r="U22">
        <v>5.6079999999999997</v>
      </c>
      <c r="V22" s="18" t="s">
        <v>1629</v>
      </c>
      <c r="W22" t="s">
        <v>1630</v>
      </c>
      <c r="X22" t="s">
        <v>1631</v>
      </c>
      <c r="Y22" t="s">
        <v>1632</v>
      </c>
      <c r="Z22" t="s">
        <v>1633</v>
      </c>
      <c r="AA22" t="s">
        <v>1634</v>
      </c>
      <c r="AB22" t="s">
        <v>1635</v>
      </c>
      <c r="AC22" t="s">
        <v>1636</v>
      </c>
      <c r="AD22" t="s">
        <v>1637</v>
      </c>
    </row>
    <row r="23" spans="1:30" hidden="1" x14ac:dyDescent="0.2">
      <c r="D23" s="4"/>
      <c r="E23" s="4"/>
      <c r="I23" s="6"/>
      <c r="J23" s="10"/>
      <c r="O23">
        <v>6</v>
      </c>
      <c r="P23" t="s">
        <v>1522</v>
      </c>
      <c r="Q23" t="s">
        <v>1638</v>
      </c>
      <c r="R23" t="s">
        <v>143</v>
      </c>
      <c r="S23" t="s">
        <v>1639</v>
      </c>
      <c r="T23" t="s">
        <v>1640</v>
      </c>
      <c r="U23">
        <v>5.4050000000000002</v>
      </c>
      <c r="V23" t="s">
        <v>1641</v>
      </c>
      <c r="W23" t="s">
        <v>1642</v>
      </c>
      <c r="X23" t="s">
        <v>1643</v>
      </c>
      <c r="Y23" t="s">
        <v>1644</v>
      </c>
      <c r="Z23" t="s">
        <v>925</v>
      </c>
      <c r="AA23" t="s">
        <v>1595</v>
      </c>
      <c r="AB23" t="s">
        <v>1645</v>
      </c>
      <c r="AC23" t="s">
        <v>1646</v>
      </c>
      <c r="AD23" t="s">
        <v>1647</v>
      </c>
    </row>
    <row r="24" spans="1:30" hidden="1" x14ac:dyDescent="0.2">
      <c r="D24" s="4"/>
      <c r="E24" s="4"/>
      <c r="I24" s="6"/>
      <c r="J24" s="10"/>
      <c r="O24">
        <v>7</v>
      </c>
      <c r="P24" t="s">
        <v>252</v>
      </c>
      <c r="Q24" t="s">
        <v>1648</v>
      </c>
      <c r="R24" t="s">
        <v>313</v>
      </c>
      <c r="S24" t="s">
        <v>596</v>
      </c>
      <c r="T24" t="s">
        <v>1649</v>
      </c>
      <c r="U24">
        <v>5.1849999999999996</v>
      </c>
      <c r="V24" t="s">
        <v>1629</v>
      </c>
      <c r="W24" t="s">
        <v>1650</v>
      </c>
      <c r="X24" t="s">
        <v>1651</v>
      </c>
      <c r="Y24" t="s">
        <v>1652</v>
      </c>
      <c r="Z24" t="s">
        <v>1653</v>
      </c>
      <c r="AA24" t="s">
        <v>1654</v>
      </c>
      <c r="AB24" t="s">
        <v>1655</v>
      </c>
      <c r="AC24" t="s">
        <v>1656</v>
      </c>
      <c r="AD24" t="s">
        <v>1657</v>
      </c>
    </row>
    <row r="25" spans="1:30" hidden="1" x14ac:dyDescent="0.2">
      <c r="D25" s="4"/>
      <c r="E25" s="4"/>
      <c r="I25" s="6"/>
      <c r="J25" s="10"/>
      <c r="O25">
        <v>8</v>
      </c>
      <c r="P25" t="s">
        <v>66</v>
      </c>
      <c r="Q25" t="s">
        <v>281</v>
      </c>
      <c r="R25" t="s">
        <v>12</v>
      </c>
      <c r="S25" t="s">
        <v>41</v>
      </c>
      <c r="T25" t="s">
        <v>1658</v>
      </c>
      <c r="U25">
        <v>4.9749999999999996</v>
      </c>
      <c r="V25" t="s">
        <v>1659</v>
      </c>
      <c r="W25" t="s">
        <v>1660</v>
      </c>
      <c r="X25" t="s">
        <v>1661</v>
      </c>
      <c r="Y25" t="s">
        <v>1662</v>
      </c>
      <c r="Z25" t="s">
        <v>1663</v>
      </c>
      <c r="AA25" t="s">
        <v>1664</v>
      </c>
      <c r="AB25" t="s">
        <v>1665</v>
      </c>
      <c r="AC25" t="s">
        <v>1666</v>
      </c>
      <c r="AD25" t="s">
        <v>1667</v>
      </c>
    </row>
    <row r="26" spans="1:30" hidden="1" x14ac:dyDescent="0.2">
      <c r="D26" s="4"/>
      <c r="E26" s="4"/>
      <c r="I26" s="6"/>
      <c r="J26" s="10"/>
      <c r="O26">
        <v>9</v>
      </c>
      <c r="P26" t="s">
        <v>1668</v>
      </c>
      <c r="Q26" t="s">
        <v>1669</v>
      </c>
      <c r="R26" t="s">
        <v>475</v>
      </c>
      <c r="S26" t="s">
        <v>1670</v>
      </c>
      <c r="T26" t="s">
        <v>1671</v>
      </c>
      <c r="U26">
        <v>4.9470000000000001</v>
      </c>
      <c r="V26" t="s">
        <v>1672</v>
      </c>
      <c r="W26" t="s">
        <v>1673</v>
      </c>
      <c r="X26" t="s">
        <v>1674</v>
      </c>
      <c r="Y26" t="s">
        <v>1675</v>
      </c>
      <c r="Z26" t="s">
        <v>1676</v>
      </c>
      <c r="AA26" t="s">
        <v>1634</v>
      </c>
      <c r="AB26" t="s">
        <v>1677</v>
      </c>
      <c r="AC26" t="s">
        <v>1678</v>
      </c>
      <c r="AD26" t="s">
        <v>1679</v>
      </c>
    </row>
    <row r="27" spans="1:30" hidden="1" x14ac:dyDescent="0.2">
      <c r="D27" s="4"/>
      <c r="E27" s="4"/>
      <c r="I27" s="6"/>
      <c r="J27" s="10"/>
      <c r="O27">
        <v>10</v>
      </c>
      <c r="P27" t="s">
        <v>1680</v>
      </c>
      <c r="Q27" t="s">
        <v>1681</v>
      </c>
      <c r="R27" t="s">
        <v>1682</v>
      </c>
      <c r="S27" t="s">
        <v>540</v>
      </c>
      <c r="T27" t="s">
        <v>1683</v>
      </c>
      <c r="U27">
        <v>4.766</v>
      </c>
      <c r="V27" t="s">
        <v>1684</v>
      </c>
      <c r="W27" t="s">
        <v>1685</v>
      </c>
      <c r="X27" t="s">
        <v>1502</v>
      </c>
      <c r="Y27" t="s">
        <v>1686</v>
      </c>
      <c r="Z27" t="s">
        <v>1687</v>
      </c>
      <c r="AA27" t="s">
        <v>1688</v>
      </c>
      <c r="AB27" t="s">
        <v>1689</v>
      </c>
      <c r="AC27" t="s">
        <v>1690</v>
      </c>
      <c r="AD27" t="s">
        <v>1691</v>
      </c>
    </row>
    <row r="28" spans="1:30" hidden="1" x14ac:dyDescent="0.2">
      <c r="D28" s="4"/>
      <c r="E28" s="4"/>
      <c r="I28" s="6"/>
      <c r="J28" s="10"/>
      <c r="O28">
        <v>11</v>
      </c>
      <c r="P28" t="s">
        <v>1692</v>
      </c>
      <c r="Q28" t="s">
        <v>1693</v>
      </c>
      <c r="R28" t="s">
        <v>1694</v>
      </c>
      <c r="S28" t="s">
        <v>6</v>
      </c>
      <c r="T28" t="s">
        <v>1695</v>
      </c>
      <c r="U28">
        <v>4.5919999999999996</v>
      </c>
      <c r="V28" t="s">
        <v>1696</v>
      </c>
      <c r="W28" t="s">
        <v>1697</v>
      </c>
      <c r="X28" t="s">
        <v>1674</v>
      </c>
      <c r="Y28" t="s">
        <v>1698</v>
      </c>
      <c r="Z28" t="s">
        <v>1699</v>
      </c>
      <c r="AA28" t="s">
        <v>1700</v>
      </c>
      <c r="AB28" t="s">
        <v>1701</v>
      </c>
      <c r="AC28" t="s">
        <v>1702</v>
      </c>
      <c r="AD28" t="s">
        <v>1703</v>
      </c>
    </row>
    <row r="29" spans="1:30" hidden="1" x14ac:dyDescent="0.2">
      <c r="D29" s="4"/>
      <c r="E29" s="4"/>
      <c r="I29" s="6"/>
      <c r="J29" s="10"/>
      <c r="O29">
        <v>12</v>
      </c>
      <c r="P29" t="s">
        <v>36</v>
      </c>
      <c r="Q29" t="s">
        <v>1704</v>
      </c>
      <c r="R29" t="s">
        <v>926</v>
      </c>
      <c r="S29" t="s">
        <v>6</v>
      </c>
      <c r="T29" t="s">
        <v>1705</v>
      </c>
      <c r="U29">
        <v>4.0330000000000004</v>
      </c>
      <c r="V29" t="s">
        <v>1706</v>
      </c>
      <c r="W29" t="s">
        <v>1707</v>
      </c>
      <c r="X29" t="s">
        <v>1708</v>
      </c>
      <c r="Y29" t="s">
        <v>1709</v>
      </c>
      <c r="Z29" t="s">
        <v>1710</v>
      </c>
      <c r="AA29" t="s">
        <v>1711</v>
      </c>
      <c r="AB29" t="s">
        <v>1712</v>
      </c>
      <c r="AC29" t="s">
        <v>1713</v>
      </c>
      <c r="AD29" t="s">
        <v>1714</v>
      </c>
    </row>
    <row r="30" spans="1:30" hidden="1" x14ac:dyDescent="0.2">
      <c r="D30" s="4"/>
      <c r="E30" s="4"/>
      <c r="I30" s="6"/>
      <c r="J30" s="10"/>
      <c r="O30">
        <v>13</v>
      </c>
      <c r="P30" t="s">
        <v>550</v>
      </c>
      <c r="Q30" t="s">
        <v>1715</v>
      </c>
      <c r="R30" t="s">
        <v>143</v>
      </c>
      <c r="S30" t="s">
        <v>540</v>
      </c>
      <c r="T30" t="s">
        <v>1716</v>
      </c>
      <c r="U30">
        <v>3.7679999999999998</v>
      </c>
      <c r="V30" t="s">
        <v>1717</v>
      </c>
      <c r="W30" t="s">
        <v>1718</v>
      </c>
      <c r="X30" t="s">
        <v>1719</v>
      </c>
      <c r="Y30" t="s">
        <v>1720</v>
      </c>
      <c r="Z30" t="s">
        <v>1721</v>
      </c>
      <c r="AA30" t="s">
        <v>1722</v>
      </c>
      <c r="AB30" t="s">
        <v>1723</v>
      </c>
      <c r="AC30" t="s">
        <v>1724</v>
      </c>
      <c r="AD30" t="s">
        <v>1725</v>
      </c>
    </row>
    <row r="31" spans="1:30" hidden="1" x14ac:dyDescent="0.2">
      <c r="D31" s="4"/>
      <c r="E31" s="4"/>
      <c r="I31" s="6"/>
      <c r="J31" s="10"/>
      <c r="O31">
        <v>14</v>
      </c>
      <c r="P31" t="s">
        <v>457</v>
      </c>
      <c r="Q31" t="s">
        <v>1726</v>
      </c>
      <c r="R31" t="s">
        <v>1727</v>
      </c>
      <c r="S31" t="s">
        <v>1728</v>
      </c>
      <c r="T31" t="s">
        <v>1729</v>
      </c>
      <c r="U31">
        <v>3.45</v>
      </c>
      <c r="V31" t="s">
        <v>1730</v>
      </c>
      <c r="W31" t="s">
        <v>1707</v>
      </c>
      <c r="X31" t="s">
        <v>1731</v>
      </c>
      <c r="Y31" t="s">
        <v>1732</v>
      </c>
      <c r="Z31" t="s">
        <v>1733</v>
      </c>
      <c r="AA31" t="s">
        <v>1711</v>
      </c>
      <c r="AB31" t="s">
        <v>1734</v>
      </c>
      <c r="AC31" t="s">
        <v>1735</v>
      </c>
      <c r="AD31" t="s">
        <v>1691</v>
      </c>
    </row>
    <row r="32" spans="1:30" hidden="1" x14ac:dyDescent="0.2">
      <c r="D32" s="4"/>
      <c r="E32" s="4"/>
      <c r="I32" s="6"/>
      <c r="J32" s="10"/>
      <c r="O32">
        <v>15</v>
      </c>
      <c r="P32" t="s">
        <v>1736</v>
      </c>
      <c r="Q32" t="s">
        <v>1737</v>
      </c>
      <c r="R32" t="s">
        <v>926</v>
      </c>
      <c r="S32" t="s">
        <v>1738</v>
      </c>
      <c r="T32" t="s">
        <v>1578</v>
      </c>
      <c r="U32">
        <v>3.15</v>
      </c>
      <c r="V32" t="s">
        <v>1739</v>
      </c>
      <c r="W32" t="s">
        <v>1740</v>
      </c>
      <c r="X32" t="s">
        <v>1741</v>
      </c>
      <c r="Y32" t="s">
        <v>1742</v>
      </c>
      <c r="Z32" t="s">
        <v>1743</v>
      </c>
      <c r="AA32" t="s">
        <v>1744</v>
      </c>
      <c r="AB32" t="s">
        <v>1745</v>
      </c>
      <c r="AC32" t="s">
        <v>1746</v>
      </c>
      <c r="AD32" t="s">
        <v>1747</v>
      </c>
    </row>
    <row r="33" spans="4:30" hidden="1" x14ac:dyDescent="0.2">
      <c r="D33" s="4"/>
      <c r="E33" s="4"/>
      <c r="I33" s="6"/>
      <c r="J33" s="10"/>
      <c r="O33">
        <v>16</v>
      </c>
      <c r="P33" t="s">
        <v>1748</v>
      </c>
      <c r="Q33" t="s">
        <v>1749</v>
      </c>
      <c r="R33" t="s">
        <v>143</v>
      </c>
      <c r="S33" t="s">
        <v>362</v>
      </c>
      <c r="T33" t="s">
        <v>1750</v>
      </c>
      <c r="U33">
        <v>2.9910000000000001</v>
      </c>
      <c r="V33" t="s">
        <v>1751</v>
      </c>
      <c r="W33" t="s">
        <v>1752</v>
      </c>
      <c r="X33" t="s">
        <v>1753</v>
      </c>
      <c r="Y33" t="s">
        <v>1754</v>
      </c>
      <c r="Z33" t="s">
        <v>1755</v>
      </c>
      <c r="AA33" t="s">
        <v>1756</v>
      </c>
      <c r="AB33" t="s">
        <v>1757</v>
      </c>
      <c r="AC33" t="s">
        <v>1746</v>
      </c>
      <c r="AD33" t="s">
        <v>1758</v>
      </c>
    </row>
    <row r="34" spans="4:30" hidden="1" x14ac:dyDescent="0.2">
      <c r="D34" s="4"/>
      <c r="E34" s="4"/>
      <c r="I34" s="6"/>
      <c r="J34" s="10"/>
      <c r="O34" t="s">
        <v>709</v>
      </c>
    </row>
    <row r="35" spans="4:30" hidden="1" x14ac:dyDescent="0.2">
      <c r="D35" s="4"/>
      <c r="E35" s="4"/>
      <c r="I35" s="6"/>
      <c r="J35" s="10"/>
      <c r="O35" t="s">
        <v>710</v>
      </c>
    </row>
    <row r="36" spans="4:30" hidden="1" x14ac:dyDescent="0.2">
      <c r="D36" s="4"/>
      <c r="E36" s="4"/>
      <c r="I36" s="6"/>
      <c r="J36" s="10"/>
      <c r="O36" t="s">
        <v>711</v>
      </c>
    </row>
    <row r="37" spans="4:30" hidden="1" x14ac:dyDescent="0.2">
      <c r="D37" s="4"/>
      <c r="E37" s="4"/>
      <c r="I37" s="6"/>
      <c r="J37" s="10"/>
      <c r="O37" t="s">
        <v>712</v>
      </c>
    </row>
    <row r="38" spans="4:30" hidden="1" x14ac:dyDescent="0.2">
      <c r="O38" t="s">
        <v>713</v>
      </c>
    </row>
  </sheetData>
  <autoFilter ref="N5:N38">
    <filterColumn colId="0">
      <customFilters>
        <customFilter operator="notEqual" val=" "/>
      </customFilters>
    </filterColumn>
  </autoFilter>
  <mergeCells count="3">
    <mergeCell ref="A1:H1"/>
    <mergeCell ref="A2:H2"/>
    <mergeCell ref="A3:H3"/>
  </mergeCells>
  <pageMargins left="0.7" right="0.7" top="0.75" bottom="0.75" header="0.3" footer="0.3"/>
  <pageSetup paperSize="9" orientation="portrait" r:id="rId1"/>
  <headerFooter>
    <oddHeader>&amp;L&amp;"Arial"&amp;8&amp;K000000INTERNAL&amp;1#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V37"/>
  <sheetViews>
    <sheetView workbookViewId="0">
      <selection sqref="A1:H1"/>
    </sheetView>
  </sheetViews>
  <sheetFormatPr defaultRowHeight="12.75" x14ac:dyDescent="0.2"/>
  <cols>
    <col min="1" max="1" width="4.5703125" bestFit="1" customWidth="1"/>
    <col min="2" max="2" width="4.140625" customWidth="1"/>
    <col min="3" max="3" width="17.5703125" bestFit="1" customWidth="1"/>
    <col min="4" max="4" width="3.85546875" bestFit="1" customWidth="1"/>
    <col min="5" max="5" width="22.85546875" bestFit="1" customWidth="1"/>
    <col min="6" max="6" width="27.7109375" bestFit="1" customWidth="1"/>
    <col min="7" max="7" width="12.5703125" hidden="1" customWidth="1"/>
    <col min="8" max="8" width="6" hidden="1" customWidth="1"/>
    <col min="9" max="9" width="16.7109375" bestFit="1" customWidth="1"/>
    <col min="10" max="10" width="12.28515625" bestFit="1" customWidth="1"/>
    <col min="11" max="11" width="2.140625" bestFit="1" customWidth="1"/>
    <col min="12" max="12" width="6.7109375" bestFit="1" customWidth="1"/>
    <col min="13" max="13" width="2.140625" bestFit="1" customWidth="1"/>
    <col min="16" max="17" width="3" customWidth="1"/>
    <col min="18" max="18" width="4.140625" customWidth="1"/>
    <col min="19" max="19" width="3" customWidth="1"/>
    <col min="20" max="20" width="4" customWidth="1"/>
    <col min="21" max="21" width="17.5703125" customWidth="1"/>
    <col min="22" max="22" width="15" customWidth="1"/>
    <col min="23" max="23" width="17.28515625" customWidth="1"/>
    <col min="24" max="24" width="8.7109375" customWidth="1"/>
    <col min="25" max="25" width="6" customWidth="1"/>
    <col min="26" max="26" width="6.7109375" customWidth="1"/>
    <col min="27" max="27" width="8.28515625" customWidth="1"/>
    <col min="28" max="28" width="6.7109375" customWidth="1"/>
    <col min="29" max="31" width="7.7109375" customWidth="1"/>
    <col min="32" max="33" width="6.7109375" customWidth="1"/>
    <col min="34" max="34" width="7.7109375" customWidth="1"/>
  </cols>
  <sheetData>
    <row r="1" spans="1:16" ht="18" x14ac:dyDescent="0.25">
      <c r="A1" s="19" t="s">
        <v>922</v>
      </c>
      <c r="B1" s="19"/>
      <c r="C1" s="19"/>
      <c r="D1" s="19"/>
      <c r="E1" s="19"/>
      <c r="F1" s="19"/>
      <c r="G1" s="19"/>
      <c r="H1" s="19"/>
    </row>
    <row r="2" spans="1:16" ht="18" x14ac:dyDescent="0.25">
      <c r="A2" s="19" t="s">
        <v>923</v>
      </c>
      <c r="B2" s="19"/>
      <c r="C2" s="19"/>
      <c r="D2" s="19"/>
      <c r="E2" s="19"/>
      <c r="F2" s="19"/>
      <c r="G2" s="19"/>
      <c r="H2" s="19"/>
    </row>
    <row r="3" spans="1:16" ht="18" x14ac:dyDescent="0.25">
      <c r="A3" s="19" t="s">
        <v>485</v>
      </c>
      <c r="B3" s="19"/>
      <c r="C3" s="19"/>
      <c r="D3" s="19"/>
      <c r="E3" s="19"/>
      <c r="F3" s="19"/>
      <c r="G3" s="19"/>
      <c r="H3" s="19"/>
    </row>
    <row r="4" spans="1:16" x14ac:dyDescent="0.2">
      <c r="A4" s="13" t="s">
        <v>29</v>
      </c>
      <c r="B4" s="7" t="s">
        <v>30</v>
      </c>
      <c r="C4" s="5" t="s">
        <v>31</v>
      </c>
      <c r="D4" s="5"/>
      <c r="E4" s="13">
        <v>11</v>
      </c>
      <c r="F4" s="5" t="s">
        <v>32</v>
      </c>
      <c r="G4" s="13">
        <v>10</v>
      </c>
      <c r="H4" s="5" t="s">
        <v>74</v>
      </c>
      <c r="I4" s="7">
        <f>B4*K4*M4</f>
        <v>0.65999999999999992</v>
      </c>
      <c r="J4" s="5" t="s">
        <v>33</v>
      </c>
      <c r="K4" s="13">
        <f>MIN(E4/15,1)</f>
        <v>0.73333333333333328</v>
      </c>
      <c r="L4" s="5" t="s">
        <v>34</v>
      </c>
      <c r="M4" s="11">
        <f>MIN(G4/4,1)</f>
        <v>1</v>
      </c>
      <c r="N4" s="5"/>
      <c r="O4" s="11"/>
      <c r="P4" s="11"/>
    </row>
    <row r="5" spans="1:16" x14ac:dyDescent="0.2">
      <c r="A5" s="1" t="s">
        <v>0</v>
      </c>
      <c r="B5" s="8" t="s">
        <v>1</v>
      </c>
      <c r="C5" s="1" t="s">
        <v>2</v>
      </c>
      <c r="D5" s="1"/>
      <c r="E5" s="1"/>
      <c r="F5" s="1" t="s">
        <v>35</v>
      </c>
      <c r="G5" s="1" t="s">
        <v>3</v>
      </c>
      <c r="H5" s="1" t="s">
        <v>4</v>
      </c>
      <c r="I5" s="1" t="s">
        <v>13</v>
      </c>
      <c r="J5" s="1" t="s">
        <v>15</v>
      </c>
      <c r="K5" s="1"/>
      <c r="L5" s="1"/>
      <c r="M5" s="1"/>
    </row>
    <row r="6" spans="1:16" hidden="1" x14ac:dyDescent="0.2">
      <c r="A6">
        <v>1</v>
      </c>
      <c r="B6" t="s">
        <v>292</v>
      </c>
      <c r="C6" t="s">
        <v>202</v>
      </c>
      <c r="D6" s="4">
        <f t="shared" ref="D6:D16" si="0">SEARCH(" ",C6,1)</f>
        <v>6</v>
      </c>
      <c r="E6" s="4" t="str">
        <f t="shared" ref="E6:E16" si="1">RIGHT(C6,LEN(C6)-D6) &amp; " " &amp; LEFT(C6,D6)</f>
        <v xml:space="preserve">Krejcirik Radek </v>
      </c>
      <c r="F6" t="s">
        <v>161</v>
      </c>
      <c r="G6" t="s">
        <v>930</v>
      </c>
      <c r="H6">
        <v>5.3479999999999999</v>
      </c>
      <c r="I6" s="6">
        <f>H6/$H$6*10000*$I$4</f>
        <v>6599.9999999999991</v>
      </c>
      <c r="J6" s="10" t="s">
        <v>945</v>
      </c>
    </row>
    <row r="7" spans="1:16" hidden="1" x14ac:dyDescent="0.2">
      <c r="A7">
        <v>2</v>
      </c>
      <c r="B7" t="s">
        <v>498</v>
      </c>
      <c r="C7" t="s">
        <v>931</v>
      </c>
      <c r="D7" s="4">
        <f t="shared" si="0"/>
        <v>7</v>
      </c>
      <c r="E7" s="4" t="str">
        <f t="shared" si="1"/>
        <v xml:space="preserve">Hrivna Martin </v>
      </c>
      <c r="F7" s="18" t="s">
        <v>308</v>
      </c>
      <c r="G7" t="s">
        <v>432</v>
      </c>
      <c r="H7">
        <v>5.2430000000000003</v>
      </c>
      <c r="I7" s="6">
        <f t="shared" ref="I7:I16" si="2">H7/$H$6*10000*$I$4</f>
        <v>6470.4188481675392</v>
      </c>
      <c r="J7" s="10" t="s">
        <v>945</v>
      </c>
    </row>
    <row r="8" spans="1:16" hidden="1" x14ac:dyDescent="0.2">
      <c r="A8">
        <v>3</v>
      </c>
      <c r="B8" t="s">
        <v>486</v>
      </c>
      <c r="C8" t="s">
        <v>932</v>
      </c>
      <c r="D8" s="4">
        <f t="shared" si="0"/>
        <v>6</v>
      </c>
      <c r="E8" s="4" t="str">
        <f t="shared" si="1"/>
        <v xml:space="preserve">Kucirek Radek </v>
      </c>
      <c r="F8" s="18" t="s">
        <v>487</v>
      </c>
      <c r="G8" t="s">
        <v>933</v>
      </c>
      <c r="H8">
        <v>5.2050000000000001</v>
      </c>
      <c r="I8" s="6">
        <f t="shared" si="2"/>
        <v>6423.5228122662666</v>
      </c>
      <c r="J8" s="10" t="s">
        <v>945</v>
      </c>
    </row>
    <row r="9" spans="1:16" hidden="1" x14ac:dyDescent="0.2">
      <c r="A9">
        <v>4</v>
      </c>
      <c r="B9" t="s">
        <v>49</v>
      </c>
      <c r="C9" t="s">
        <v>18</v>
      </c>
      <c r="D9" s="4">
        <f t="shared" si="0"/>
        <v>5</v>
      </c>
      <c r="E9" s="4" t="str">
        <f t="shared" si="1"/>
        <v xml:space="preserve">Kusbach Jiri </v>
      </c>
      <c r="F9" s="18" t="s">
        <v>80</v>
      </c>
      <c r="G9" t="s">
        <v>934</v>
      </c>
      <c r="H9">
        <v>4.7249999999999996</v>
      </c>
      <c r="I9" s="6">
        <f t="shared" si="2"/>
        <v>5831.1518324607314</v>
      </c>
      <c r="J9" s="10" t="s">
        <v>945</v>
      </c>
    </row>
    <row r="10" spans="1:16" hidden="1" x14ac:dyDescent="0.2">
      <c r="A10">
        <v>5</v>
      </c>
      <c r="B10" t="s">
        <v>492</v>
      </c>
      <c r="C10" t="s">
        <v>935</v>
      </c>
      <c r="D10" s="4">
        <f t="shared" si="0"/>
        <v>6</v>
      </c>
      <c r="E10" s="4" t="str">
        <f t="shared" si="1"/>
        <v xml:space="preserve">Jiranek Pavel </v>
      </c>
      <c r="F10" s="18" t="s">
        <v>936</v>
      </c>
      <c r="G10" t="s">
        <v>937</v>
      </c>
      <c r="H10">
        <v>4.5590000000000002</v>
      </c>
      <c r="I10" s="6">
        <f t="shared" si="2"/>
        <v>5626.2902019446519</v>
      </c>
      <c r="J10" s="10" t="s">
        <v>945</v>
      </c>
      <c r="N10" s="10"/>
    </row>
    <row r="11" spans="1:16" hidden="1" x14ac:dyDescent="0.2">
      <c r="A11">
        <v>6</v>
      </c>
      <c r="B11" t="s">
        <v>495</v>
      </c>
      <c r="C11" t="s">
        <v>885</v>
      </c>
      <c r="D11" s="4">
        <f t="shared" si="0"/>
        <v>4</v>
      </c>
      <c r="E11" s="4" t="str">
        <f t="shared" si="1"/>
        <v xml:space="preserve">Boruvka Jan </v>
      </c>
      <c r="F11" t="s">
        <v>886</v>
      </c>
      <c r="G11" t="s">
        <v>937</v>
      </c>
      <c r="H11">
        <v>4.298</v>
      </c>
      <c r="I11" s="6">
        <f t="shared" si="2"/>
        <v>5304.1884816753918</v>
      </c>
      <c r="J11" s="10" t="s">
        <v>945</v>
      </c>
    </row>
    <row r="12" spans="1:16" hidden="1" x14ac:dyDescent="0.2">
      <c r="A12">
        <v>7</v>
      </c>
      <c r="B12" t="s">
        <v>176</v>
      </c>
      <c r="C12" t="s">
        <v>302</v>
      </c>
      <c r="D12" s="4">
        <f t="shared" si="0"/>
        <v>7</v>
      </c>
      <c r="E12" s="4" t="str">
        <f t="shared" si="1"/>
        <v xml:space="preserve">Boruvka ml. Zdenek </v>
      </c>
      <c r="F12" t="s">
        <v>303</v>
      </c>
      <c r="G12" t="s">
        <v>938</v>
      </c>
      <c r="H12">
        <v>3.8450000000000002</v>
      </c>
      <c r="I12" s="6">
        <f t="shared" si="2"/>
        <v>4745.1383694839187</v>
      </c>
      <c r="J12" s="10" t="s">
        <v>945</v>
      </c>
    </row>
    <row r="13" spans="1:16" x14ac:dyDescent="0.2">
      <c r="A13">
        <v>8</v>
      </c>
      <c r="B13" t="s">
        <v>91</v>
      </c>
      <c r="C13" t="s">
        <v>212</v>
      </c>
      <c r="D13" s="4">
        <f t="shared" si="0"/>
        <v>6</v>
      </c>
      <c r="E13" s="4" t="str">
        <f t="shared" si="1"/>
        <v xml:space="preserve">Benedikt Lukas </v>
      </c>
      <c r="F13" t="s">
        <v>73</v>
      </c>
      <c r="G13" t="s">
        <v>939</v>
      </c>
      <c r="H13">
        <v>3.27</v>
      </c>
      <c r="I13" s="6">
        <f t="shared" si="2"/>
        <v>4035.5272999252056</v>
      </c>
      <c r="J13" s="10" t="s">
        <v>945</v>
      </c>
      <c r="N13" s="10" t="s">
        <v>17</v>
      </c>
    </row>
    <row r="14" spans="1:16" hidden="1" x14ac:dyDescent="0.2">
      <c r="A14">
        <v>9</v>
      </c>
      <c r="B14" t="s">
        <v>298</v>
      </c>
      <c r="C14" t="s">
        <v>940</v>
      </c>
      <c r="D14" s="4">
        <f t="shared" si="0"/>
        <v>6</v>
      </c>
      <c r="E14" s="4" t="str">
        <f t="shared" si="1"/>
        <v xml:space="preserve">Gadas Dušan </v>
      </c>
      <c r="F14" t="s">
        <v>68</v>
      </c>
      <c r="G14" t="s">
        <v>297</v>
      </c>
      <c r="H14">
        <v>3.242</v>
      </c>
      <c r="I14" s="6">
        <f t="shared" si="2"/>
        <v>4000.9723261032159</v>
      </c>
      <c r="J14" s="10" t="s">
        <v>945</v>
      </c>
      <c r="N14" s="10"/>
    </row>
    <row r="15" spans="1:16" hidden="1" x14ac:dyDescent="0.2">
      <c r="A15">
        <v>10</v>
      </c>
      <c r="B15" t="s">
        <v>496</v>
      </c>
      <c r="C15" t="s">
        <v>497</v>
      </c>
      <c r="D15" s="4">
        <f t="shared" si="0"/>
        <v>6</v>
      </c>
      <c r="E15" s="4" t="str">
        <f t="shared" si="1"/>
        <v xml:space="preserve">Zima Radek </v>
      </c>
      <c r="F15" t="s">
        <v>941</v>
      </c>
      <c r="G15" t="s">
        <v>529</v>
      </c>
      <c r="H15">
        <v>3.2</v>
      </c>
      <c r="I15" s="6">
        <f t="shared" si="2"/>
        <v>3949.1398653702313</v>
      </c>
      <c r="J15" s="10" t="s">
        <v>945</v>
      </c>
    </row>
    <row r="16" spans="1:16" hidden="1" x14ac:dyDescent="0.2">
      <c r="A16">
        <v>11</v>
      </c>
      <c r="B16" t="s">
        <v>942</v>
      </c>
      <c r="C16" t="s">
        <v>943</v>
      </c>
      <c r="D16" s="4">
        <f t="shared" si="0"/>
        <v>8</v>
      </c>
      <c r="E16" s="4" t="str">
        <f t="shared" si="1"/>
        <v xml:space="preserve">Kutalek Antonin </v>
      </c>
      <c r="F16" t="s">
        <v>926</v>
      </c>
      <c r="G16" t="s">
        <v>944</v>
      </c>
      <c r="H16">
        <v>2.1</v>
      </c>
      <c r="I16" s="6">
        <f t="shared" si="2"/>
        <v>2591.6230366492146</v>
      </c>
      <c r="J16" s="10" t="s">
        <v>945</v>
      </c>
    </row>
    <row r="17" spans="4:22" hidden="1" x14ac:dyDescent="0.2">
      <c r="D17" s="4"/>
      <c r="E17" s="4"/>
      <c r="I17" s="6"/>
      <c r="J17" s="10"/>
    </row>
    <row r="18" spans="4:22" hidden="1" x14ac:dyDescent="0.2">
      <c r="D18" s="4"/>
      <c r="E18" s="4"/>
      <c r="I18" s="6"/>
      <c r="J18" s="10"/>
    </row>
    <row r="19" spans="4:22" hidden="1" x14ac:dyDescent="0.2">
      <c r="D19" s="4"/>
      <c r="E19" s="4"/>
      <c r="I19" s="6"/>
      <c r="J19" s="10"/>
      <c r="V19" s="18"/>
    </row>
    <row r="20" spans="4:22" hidden="1" x14ac:dyDescent="0.2">
      <c r="D20" s="4"/>
      <c r="E20" s="4"/>
      <c r="I20" s="6"/>
      <c r="J20" s="10"/>
      <c r="V20" s="18"/>
    </row>
    <row r="21" spans="4:22" hidden="1" x14ac:dyDescent="0.2">
      <c r="D21" s="4"/>
      <c r="E21" s="4"/>
      <c r="I21" s="6"/>
      <c r="J21" s="10"/>
      <c r="V21" s="18"/>
    </row>
    <row r="22" spans="4:22" hidden="1" x14ac:dyDescent="0.2">
      <c r="D22" s="4"/>
      <c r="E22" s="4"/>
      <c r="I22" s="6"/>
      <c r="J22" s="10"/>
      <c r="V22" s="18"/>
    </row>
    <row r="23" spans="4:22" hidden="1" x14ac:dyDescent="0.2">
      <c r="D23" s="4"/>
      <c r="E23" s="4"/>
      <c r="I23" s="6"/>
      <c r="J23" s="10"/>
    </row>
    <row r="24" spans="4:22" hidden="1" x14ac:dyDescent="0.2">
      <c r="D24" s="4"/>
      <c r="E24" s="4"/>
      <c r="I24" s="6"/>
      <c r="J24" s="10"/>
    </row>
    <row r="25" spans="4:22" hidden="1" x14ac:dyDescent="0.2">
      <c r="D25" s="4"/>
      <c r="E25" s="4"/>
      <c r="I25" s="6"/>
      <c r="J25" s="10"/>
    </row>
    <row r="26" spans="4:22" hidden="1" x14ac:dyDescent="0.2">
      <c r="D26" s="4"/>
      <c r="E26" s="4"/>
      <c r="I26" s="6"/>
      <c r="J26" s="10"/>
    </row>
    <row r="27" spans="4:22" hidden="1" x14ac:dyDescent="0.2">
      <c r="D27" s="4"/>
      <c r="E27" s="4"/>
      <c r="I27" s="6"/>
      <c r="J27" s="10"/>
    </row>
    <row r="28" spans="4:22" x14ac:dyDescent="0.2">
      <c r="D28" s="4"/>
      <c r="E28" s="4"/>
      <c r="I28" s="6"/>
      <c r="J28" s="10"/>
    </row>
    <row r="29" spans="4:22" x14ac:dyDescent="0.2">
      <c r="D29" s="4"/>
      <c r="E29" s="4"/>
      <c r="I29" s="6"/>
      <c r="J29" s="10"/>
    </row>
    <row r="30" spans="4:22" x14ac:dyDescent="0.2">
      <c r="D30" s="4"/>
      <c r="E30" s="4"/>
      <c r="I30" s="6"/>
      <c r="J30" s="10"/>
    </row>
    <row r="31" spans="4:22" x14ac:dyDescent="0.2">
      <c r="D31" s="4"/>
      <c r="E31" s="4"/>
      <c r="I31" s="6"/>
      <c r="J31" s="10"/>
    </row>
    <row r="32" spans="4:22" x14ac:dyDescent="0.2">
      <c r="D32" s="4"/>
      <c r="E32" s="4"/>
      <c r="I32" s="6"/>
      <c r="J32" s="10"/>
    </row>
    <row r="33" spans="4:10" x14ac:dyDescent="0.2">
      <c r="D33" s="4"/>
      <c r="E33" s="4"/>
      <c r="I33" s="6"/>
      <c r="J33" s="10"/>
    </row>
    <row r="34" spans="4:10" x14ac:dyDescent="0.2">
      <c r="D34" s="4"/>
      <c r="E34" s="4"/>
      <c r="I34" s="6"/>
      <c r="J34" s="10"/>
    </row>
    <row r="35" spans="4:10" x14ac:dyDescent="0.2">
      <c r="D35" s="4"/>
      <c r="E35" s="4"/>
      <c r="I35" s="6"/>
      <c r="J35" s="10"/>
    </row>
    <row r="36" spans="4:10" x14ac:dyDescent="0.2">
      <c r="D36" s="4"/>
      <c r="E36" s="4"/>
      <c r="I36" s="6"/>
      <c r="J36" s="10"/>
    </row>
    <row r="37" spans="4:10" x14ac:dyDescent="0.2">
      <c r="D37" s="4"/>
      <c r="E37" s="4"/>
      <c r="I37" s="6"/>
      <c r="J37" s="10"/>
    </row>
  </sheetData>
  <autoFilter ref="N5:N27">
    <filterColumn colId="0">
      <customFilters>
        <customFilter operator="notEqual" val=" "/>
      </customFilters>
    </filterColumn>
  </autoFilter>
  <mergeCells count="3">
    <mergeCell ref="A1:H1"/>
    <mergeCell ref="A2:H2"/>
    <mergeCell ref="A3:H3"/>
  </mergeCells>
  <pageMargins left="0.7" right="0.7" top="0.75" bottom="0.75" header="0.3" footer="0.3"/>
  <pageSetup paperSize="9" orientation="portrait" r:id="rId1"/>
  <headerFooter>
    <oddHeader>&amp;L&amp;"Arial"&amp;8&amp;K000000INTERNAL&amp;1#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C48"/>
  <sheetViews>
    <sheetView workbookViewId="0">
      <selection sqref="A1:H1"/>
    </sheetView>
  </sheetViews>
  <sheetFormatPr defaultRowHeight="12.75" x14ac:dyDescent="0.2"/>
  <cols>
    <col min="1" max="1" width="4.5703125" bestFit="1" customWidth="1"/>
    <col min="2" max="2" width="5.42578125" customWidth="1"/>
    <col min="3" max="3" width="21.140625" bestFit="1" customWidth="1"/>
    <col min="4" max="4" width="3.85546875" bestFit="1" customWidth="1"/>
    <col min="5" max="5" width="26.7109375" bestFit="1" customWidth="1"/>
    <col min="6" max="6" width="27.5703125" bestFit="1" customWidth="1"/>
    <col min="7" max="7" width="18.5703125" hidden="1" customWidth="1"/>
    <col min="8" max="8" width="6" hidden="1" customWidth="1"/>
    <col min="9" max="9" width="16.7109375" bestFit="1" customWidth="1"/>
    <col min="10" max="10" width="13.7109375" bestFit="1" customWidth="1"/>
    <col min="11" max="11" width="2.140625" bestFit="1" customWidth="1"/>
    <col min="12" max="12" width="6.7109375" bestFit="1" customWidth="1"/>
    <col min="13" max="13" width="2.140625" bestFit="1" customWidth="1"/>
    <col min="14" max="14" width="4.85546875" bestFit="1" customWidth="1"/>
    <col min="16" max="16" width="3" customWidth="1"/>
    <col min="17" max="17" width="4.85546875" customWidth="1"/>
    <col min="18" max="18" width="18.7109375" bestFit="1" customWidth="1"/>
    <col min="19" max="19" width="39.7109375" bestFit="1" customWidth="1"/>
    <col min="20" max="20" width="21.85546875" bestFit="1" customWidth="1"/>
    <col min="21" max="21" width="8.7109375" customWidth="1"/>
    <col min="22" max="22" width="6" customWidth="1"/>
    <col min="23" max="23" width="7.7109375" customWidth="1"/>
    <col min="24" max="25" width="8.28515625" customWidth="1"/>
    <col min="26" max="28" width="7.7109375" customWidth="1"/>
    <col min="29" max="29" width="8.28515625" customWidth="1"/>
  </cols>
  <sheetData>
    <row r="1" spans="1:16" ht="18" x14ac:dyDescent="0.25">
      <c r="A1" s="19" t="s">
        <v>946</v>
      </c>
      <c r="B1" s="19"/>
      <c r="C1" s="19"/>
      <c r="D1" s="19"/>
      <c r="E1" s="19"/>
      <c r="F1" s="19"/>
      <c r="G1" s="19"/>
      <c r="H1" s="19"/>
      <c r="P1" t="s">
        <v>946</v>
      </c>
    </row>
    <row r="2" spans="1:16" ht="18" x14ac:dyDescent="0.25">
      <c r="A2" s="19" t="s">
        <v>947</v>
      </c>
      <c r="B2" s="19"/>
      <c r="C2" s="19"/>
      <c r="D2" s="19"/>
      <c r="E2" s="19"/>
      <c r="F2" s="19"/>
      <c r="G2" s="19"/>
      <c r="H2" s="19"/>
      <c r="P2" t="s">
        <v>947</v>
      </c>
    </row>
    <row r="3" spans="1:16" ht="18" x14ac:dyDescent="0.25">
      <c r="A3" s="19" t="s">
        <v>333</v>
      </c>
      <c r="B3" s="19"/>
      <c r="C3" s="19"/>
      <c r="D3" s="19"/>
      <c r="E3" s="19"/>
      <c r="F3" s="19"/>
      <c r="G3" s="19"/>
      <c r="H3" s="19"/>
      <c r="P3" t="s">
        <v>664</v>
      </c>
    </row>
    <row r="4" spans="1:16" x14ac:dyDescent="0.2">
      <c r="A4" s="13" t="s">
        <v>29</v>
      </c>
      <c r="B4" s="7" t="s">
        <v>30</v>
      </c>
      <c r="C4" s="5" t="s">
        <v>31</v>
      </c>
      <c r="D4" s="5"/>
      <c r="E4" s="13">
        <v>21</v>
      </c>
      <c r="F4" s="5" t="s">
        <v>32</v>
      </c>
      <c r="G4" s="13">
        <v>9</v>
      </c>
      <c r="H4" s="5" t="s">
        <v>74</v>
      </c>
      <c r="I4" s="7">
        <f>B4*K4*M4</f>
        <v>0.9</v>
      </c>
      <c r="J4" s="5" t="s">
        <v>33</v>
      </c>
      <c r="K4" s="13">
        <f>MIN(E4/15,1)</f>
        <v>1</v>
      </c>
      <c r="L4" s="5" t="s">
        <v>34</v>
      </c>
      <c r="M4" s="11">
        <f>MIN(G4/4,1)</f>
        <v>1</v>
      </c>
      <c r="N4" s="5"/>
      <c r="O4" s="11"/>
      <c r="P4" s="11" t="s">
        <v>665</v>
      </c>
    </row>
    <row r="5" spans="1:16" x14ac:dyDescent="0.2">
      <c r="A5" s="1" t="s">
        <v>0</v>
      </c>
      <c r="B5" s="8" t="s">
        <v>1</v>
      </c>
      <c r="C5" s="1" t="s">
        <v>2</v>
      </c>
      <c r="D5" s="1"/>
      <c r="E5" s="1"/>
      <c r="F5" s="1" t="s">
        <v>35</v>
      </c>
      <c r="G5" s="1" t="s">
        <v>3</v>
      </c>
      <c r="H5" s="1" t="s">
        <v>4</v>
      </c>
      <c r="I5" s="1" t="s">
        <v>13</v>
      </c>
      <c r="J5" s="1" t="s">
        <v>15</v>
      </c>
      <c r="K5" s="1"/>
      <c r="L5" s="1"/>
      <c r="M5" s="1"/>
      <c r="P5" t="s">
        <v>666</v>
      </c>
    </row>
    <row r="6" spans="1:16" hidden="1" x14ac:dyDescent="0.2">
      <c r="A6">
        <v>1</v>
      </c>
      <c r="B6" t="s">
        <v>948</v>
      </c>
      <c r="C6" t="s">
        <v>949</v>
      </c>
      <c r="D6" s="4">
        <f t="shared" ref="D6" si="0">SEARCH(" ",C6,1)</f>
        <v>7</v>
      </c>
      <c r="E6" s="4" t="str">
        <f t="shared" ref="E6" si="1">RIGHT(C6,LEN(C6)-D6) &amp; " " &amp; LEFT(C6,D6)</f>
        <v xml:space="preserve">Tamás Ferenc </v>
      </c>
      <c r="F6" t="s">
        <v>950</v>
      </c>
      <c r="G6" t="s">
        <v>951</v>
      </c>
      <c r="H6">
        <v>5.8760000000000003</v>
      </c>
      <c r="I6" s="6">
        <f>H6/$H$6*10000*$I$4</f>
        <v>9000</v>
      </c>
      <c r="J6" s="10" t="s">
        <v>1114</v>
      </c>
      <c r="P6" t="s">
        <v>667</v>
      </c>
    </row>
    <row r="7" spans="1:16" hidden="1" x14ac:dyDescent="0.2">
      <c r="A7">
        <v>2</v>
      </c>
      <c r="B7" t="s">
        <v>958</v>
      </c>
      <c r="C7" t="s">
        <v>352</v>
      </c>
      <c r="D7" s="4">
        <f t="shared" ref="D7:D26" si="2">SEARCH(" ",C7,1)</f>
        <v>10</v>
      </c>
      <c r="E7" s="4" t="str">
        <f t="shared" ref="E7:E26" si="3">RIGHT(C7,LEN(C7)-D7) &amp; " " &amp; LEFT(C7,D7)</f>
        <v xml:space="preserve">Wujczak Stanislaw </v>
      </c>
      <c r="F7" t="s">
        <v>959</v>
      </c>
      <c r="G7" t="s">
        <v>960</v>
      </c>
      <c r="H7">
        <v>5.7060000000000004</v>
      </c>
      <c r="I7" s="6">
        <f t="shared" ref="I7:I24" si="4">H7/$H$6*10000*$I$4</f>
        <v>8739.6187882913546</v>
      </c>
      <c r="J7" s="10" t="s">
        <v>1114</v>
      </c>
      <c r="P7" t="s">
        <v>668</v>
      </c>
    </row>
    <row r="8" spans="1:16" hidden="1" x14ac:dyDescent="0.2">
      <c r="A8">
        <v>3</v>
      </c>
      <c r="B8" t="s">
        <v>335</v>
      </c>
      <c r="C8" t="s">
        <v>967</v>
      </c>
      <c r="D8" s="4">
        <f t="shared" si="2"/>
        <v>5</v>
      </c>
      <c r="E8" s="4" t="str">
        <f t="shared" si="3"/>
        <v xml:space="preserve">Simion Alin </v>
      </c>
      <c r="F8" t="s">
        <v>341</v>
      </c>
      <c r="G8" t="s">
        <v>336</v>
      </c>
      <c r="H8">
        <v>5.68</v>
      </c>
      <c r="I8" s="6">
        <f t="shared" si="4"/>
        <v>8699.7957794417962</v>
      </c>
      <c r="J8" s="10" t="s">
        <v>1114</v>
      </c>
      <c r="P8" t="s">
        <v>669</v>
      </c>
    </row>
    <row r="9" spans="1:16" hidden="1" x14ac:dyDescent="0.2">
      <c r="A9">
        <v>4</v>
      </c>
      <c r="B9" t="s">
        <v>353</v>
      </c>
      <c r="C9" t="s">
        <v>354</v>
      </c>
      <c r="D9" s="4">
        <f t="shared" si="2"/>
        <v>6</v>
      </c>
      <c r="E9" s="4" t="str">
        <f t="shared" si="3"/>
        <v xml:space="preserve">Herbreder Marek </v>
      </c>
      <c r="F9" t="s">
        <v>976</v>
      </c>
      <c r="G9" t="s">
        <v>58</v>
      </c>
      <c r="H9">
        <v>5.5</v>
      </c>
      <c r="I9" s="6">
        <f t="shared" si="4"/>
        <v>8424.0980258679374</v>
      </c>
      <c r="J9" s="10" t="s">
        <v>1114</v>
      </c>
    </row>
    <row r="10" spans="1:16" x14ac:dyDescent="0.2">
      <c r="A10">
        <v>5</v>
      </c>
      <c r="B10">
        <v>70</v>
      </c>
      <c r="C10" t="s">
        <v>147</v>
      </c>
      <c r="D10" s="4">
        <f t="shared" si="2"/>
        <v>7</v>
      </c>
      <c r="E10" s="4" t="str">
        <f t="shared" si="3"/>
        <v xml:space="preserve">Šabľa Martin </v>
      </c>
      <c r="F10" t="s">
        <v>364</v>
      </c>
      <c r="G10" t="s">
        <v>338</v>
      </c>
      <c r="H10">
        <v>5.4249999999999998</v>
      </c>
      <c r="I10" s="6">
        <f t="shared" si="4"/>
        <v>8309.223961878828</v>
      </c>
      <c r="J10" s="10" t="s">
        <v>1114</v>
      </c>
      <c r="N10" s="10" t="s">
        <v>17</v>
      </c>
      <c r="P10" t="s">
        <v>670</v>
      </c>
    </row>
    <row r="11" spans="1:16" hidden="1" x14ac:dyDescent="0.2">
      <c r="A11">
        <v>6</v>
      </c>
      <c r="B11" t="s">
        <v>476</v>
      </c>
      <c r="C11" t="s">
        <v>991</v>
      </c>
      <c r="D11" s="4">
        <f t="shared" si="2"/>
        <v>9</v>
      </c>
      <c r="E11" s="4" t="str">
        <f t="shared" si="3"/>
        <v xml:space="preserve">Piskaty Slavomir </v>
      </c>
      <c r="F11" t="s">
        <v>477</v>
      </c>
      <c r="G11" t="s">
        <v>398</v>
      </c>
      <c r="H11">
        <v>5.4240000000000004</v>
      </c>
      <c r="I11" s="6">
        <f t="shared" si="4"/>
        <v>8307.6923076923085</v>
      </c>
      <c r="J11" s="10" t="s">
        <v>1114</v>
      </c>
      <c r="P11" t="s">
        <v>671</v>
      </c>
    </row>
    <row r="12" spans="1:16" hidden="1" x14ac:dyDescent="0.2">
      <c r="A12">
        <v>7</v>
      </c>
      <c r="B12" t="s">
        <v>136</v>
      </c>
      <c r="C12" t="s">
        <v>1000</v>
      </c>
      <c r="D12" s="4">
        <f t="shared" si="2"/>
        <v>8</v>
      </c>
      <c r="E12" s="4" t="str">
        <f t="shared" si="3"/>
        <v xml:space="preserve">Rachwal Mariusz </v>
      </c>
      <c r="F12" t="s">
        <v>1001</v>
      </c>
      <c r="G12" t="s">
        <v>1002</v>
      </c>
      <c r="H12">
        <v>5.367</v>
      </c>
      <c r="I12" s="6">
        <f t="shared" si="4"/>
        <v>8220.3880190605869</v>
      </c>
      <c r="J12" s="10" t="s">
        <v>1114</v>
      </c>
      <c r="P12" t="s">
        <v>672</v>
      </c>
    </row>
    <row r="13" spans="1:16" hidden="1" x14ac:dyDescent="0.2">
      <c r="A13">
        <v>8</v>
      </c>
      <c r="B13" t="s">
        <v>287</v>
      </c>
      <c r="C13" t="s">
        <v>1009</v>
      </c>
      <c r="D13" s="4">
        <f t="shared" si="2"/>
        <v>6</v>
      </c>
      <c r="E13" s="4" t="str">
        <f t="shared" si="3"/>
        <v xml:space="preserve">Piskata Petra </v>
      </c>
      <c r="F13" t="s">
        <v>80</v>
      </c>
      <c r="G13" t="s">
        <v>1010</v>
      </c>
      <c r="H13">
        <v>5.351</v>
      </c>
      <c r="I13" s="6">
        <f t="shared" si="4"/>
        <v>8195.8815520762419</v>
      </c>
      <c r="J13" s="10" t="s">
        <v>1114</v>
      </c>
      <c r="P13" t="s">
        <v>673</v>
      </c>
    </row>
    <row r="14" spans="1:16" hidden="1" x14ac:dyDescent="0.2">
      <c r="A14">
        <v>9</v>
      </c>
      <c r="B14" t="s">
        <v>339</v>
      </c>
      <c r="C14" t="s">
        <v>1018</v>
      </c>
      <c r="D14" s="4">
        <f t="shared" si="2"/>
        <v>6</v>
      </c>
      <c r="E14" s="4" t="str">
        <f t="shared" si="3"/>
        <v xml:space="preserve">Bajenaru Tudor </v>
      </c>
      <c r="F14" t="s">
        <v>1019</v>
      </c>
      <c r="G14" t="s">
        <v>552</v>
      </c>
      <c r="H14">
        <v>5.1840000000000002</v>
      </c>
      <c r="I14" s="6">
        <f t="shared" si="4"/>
        <v>7940.0953029271614</v>
      </c>
      <c r="J14" s="10" t="s">
        <v>1114</v>
      </c>
      <c r="P14" t="s">
        <v>674</v>
      </c>
    </row>
    <row r="15" spans="1:16" hidden="1" x14ac:dyDescent="0.2">
      <c r="A15">
        <v>10</v>
      </c>
      <c r="B15" t="s">
        <v>359</v>
      </c>
      <c r="C15" t="s">
        <v>360</v>
      </c>
      <c r="D15" s="4">
        <f t="shared" si="2"/>
        <v>8</v>
      </c>
      <c r="E15" s="4" t="str">
        <f t="shared" si="3"/>
        <v xml:space="preserve">Pachla Ryszard </v>
      </c>
      <c r="F15" t="s">
        <v>361</v>
      </c>
      <c r="G15" t="s">
        <v>1026</v>
      </c>
      <c r="H15">
        <v>5.1420000000000003</v>
      </c>
      <c r="I15" s="6">
        <f t="shared" si="4"/>
        <v>7875.7658270932607</v>
      </c>
      <c r="J15" s="10" t="s">
        <v>1114</v>
      </c>
      <c r="P15" t="s">
        <v>675</v>
      </c>
    </row>
    <row r="16" spans="1:16" hidden="1" x14ac:dyDescent="0.2">
      <c r="A16">
        <v>11</v>
      </c>
      <c r="B16" t="s">
        <v>348</v>
      </c>
      <c r="C16" t="s">
        <v>349</v>
      </c>
      <c r="D16" s="4">
        <f t="shared" si="2"/>
        <v>7</v>
      </c>
      <c r="E16" s="4" t="str">
        <f t="shared" si="3"/>
        <v xml:space="preserve">Florkowski Lukasz </v>
      </c>
      <c r="F16" t="s">
        <v>350</v>
      </c>
      <c r="G16" t="s">
        <v>351</v>
      </c>
      <c r="H16">
        <v>5.1289999999999996</v>
      </c>
      <c r="I16" s="6">
        <f t="shared" si="4"/>
        <v>7855.8543226684815</v>
      </c>
      <c r="J16" s="10" t="s">
        <v>1114</v>
      </c>
      <c r="P16" t="s">
        <v>333</v>
      </c>
    </row>
    <row r="17" spans="1:29" hidden="1" x14ac:dyDescent="0.2">
      <c r="A17">
        <v>12</v>
      </c>
      <c r="B17" t="s">
        <v>1042</v>
      </c>
      <c r="C17" t="s">
        <v>1043</v>
      </c>
      <c r="D17" s="4">
        <f t="shared" si="2"/>
        <v>7</v>
      </c>
      <c r="E17" s="4" t="str">
        <f t="shared" si="3"/>
        <v xml:space="preserve">Korom Attila </v>
      </c>
      <c r="F17" t="s">
        <v>1044</v>
      </c>
      <c r="G17" t="s">
        <v>468</v>
      </c>
      <c r="H17">
        <v>4.9690000000000003</v>
      </c>
      <c r="I17" s="6">
        <f t="shared" si="4"/>
        <v>7610.7896528250503</v>
      </c>
      <c r="J17" s="10" t="s">
        <v>1114</v>
      </c>
      <c r="P17" t="s">
        <v>0</v>
      </c>
      <c r="Q17" t="s">
        <v>1</v>
      </c>
      <c r="R17" t="s">
        <v>676</v>
      </c>
      <c r="S17" t="s">
        <v>169</v>
      </c>
      <c r="T17" t="s">
        <v>3</v>
      </c>
      <c r="U17" t="s">
        <v>677</v>
      </c>
      <c r="V17" t="s">
        <v>4</v>
      </c>
      <c r="W17" t="s">
        <v>827</v>
      </c>
      <c r="X17" t="s">
        <v>678</v>
      </c>
      <c r="Y17" t="s">
        <v>828</v>
      </c>
      <c r="Z17" t="s">
        <v>829</v>
      </c>
      <c r="AA17" t="s">
        <v>830</v>
      </c>
      <c r="AB17" t="s">
        <v>831</v>
      </c>
      <c r="AC17" t="s">
        <v>832</v>
      </c>
    </row>
    <row r="18" spans="1:29" hidden="1" x14ac:dyDescent="0.2">
      <c r="A18">
        <v>13</v>
      </c>
      <c r="B18" t="s">
        <v>342</v>
      </c>
      <c r="C18" t="s">
        <v>343</v>
      </c>
      <c r="D18" s="4">
        <f t="shared" si="2"/>
        <v>9</v>
      </c>
      <c r="E18" s="4" t="str">
        <f t="shared" si="3"/>
        <v xml:space="preserve">Kubiak Wojciech </v>
      </c>
      <c r="F18" t="s">
        <v>200</v>
      </c>
      <c r="G18" t="s">
        <v>344</v>
      </c>
      <c r="H18">
        <v>4.8739999999999997</v>
      </c>
      <c r="I18" s="6">
        <f t="shared" si="4"/>
        <v>7465.2825051055124</v>
      </c>
      <c r="J18" s="10" t="s">
        <v>1114</v>
      </c>
      <c r="P18">
        <v>1</v>
      </c>
      <c r="Q18" t="s">
        <v>948</v>
      </c>
      <c r="R18" t="s">
        <v>949</v>
      </c>
      <c r="S18" t="s">
        <v>950</v>
      </c>
      <c r="T18" t="s">
        <v>951</v>
      </c>
      <c r="U18" t="s">
        <v>952</v>
      </c>
      <c r="V18">
        <v>5.8760000000000003</v>
      </c>
      <c r="W18" t="s">
        <v>953</v>
      </c>
      <c r="X18" t="s">
        <v>954</v>
      </c>
      <c r="Y18" t="s">
        <v>682</v>
      </c>
      <c r="Z18" t="s">
        <v>955</v>
      </c>
      <c r="AA18" t="s">
        <v>956</v>
      </c>
      <c r="AB18" t="s">
        <v>957</v>
      </c>
      <c r="AC18" t="s">
        <v>682</v>
      </c>
    </row>
    <row r="19" spans="1:29" hidden="1" x14ac:dyDescent="0.2">
      <c r="A19">
        <v>14</v>
      </c>
      <c r="B19" t="s">
        <v>62</v>
      </c>
      <c r="C19" t="s">
        <v>186</v>
      </c>
      <c r="D19" s="4">
        <f t="shared" si="2"/>
        <v>6</v>
      </c>
      <c r="E19" s="4" t="str">
        <f t="shared" si="3"/>
        <v xml:space="preserve">Gonczi Peter </v>
      </c>
      <c r="F19" t="s">
        <v>128</v>
      </c>
      <c r="G19" t="s">
        <v>85</v>
      </c>
      <c r="H19">
        <v>4.5540000000000003</v>
      </c>
      <c r="I19" s="6">
        <f t="shared" si="4"/>
        <v>6975.1531654186529</v>
      </c>
      <c r="J19" s="10" t="s">
        <v>1114</v>
      </c>
      <c r="P19">
        <v>2</v>
      </c>
      <c r="Q19" t="s">
        <v>958</v>
      </c>
      <c r="R19" t="s">
        <v>352</v>
      </c>
      <c r="S19" t="s">
        <v>959</v>
      </c>
      <c r="T19" t="s">
        <v>960</v>
      </c>
      <c r="U19" t="s">
        <v>702</v>
      </c>
      <c r="V19">
        <v>5.7060000000000004</v>
      </c>
      <c r="W19" t="s">
        <v>961</v>
      </c>
      <c r="X19" t="s">
        <v>962</v>
      </c>
      <c r="Y19" t="s">
        <v>963</v>
      </c>
      <c r="Z19" t="s">
        <v>788</v>
      </c>
      <c r="AA19" t="s">
        <v>964</v>
      </c>
      <c r="AB19" t="s">
        <v>965</v>
      </c>
      <c r="AC19" t="s">
        <v>966</v>
      </c>
    </row>
    <row r="20" spans="1:29" hidden="1" x14ac:dyDescent="0.2">
      <c r="A20">
        <v>15</v>
      </c>
      <c r="B20" t="s">
        <v>345</v>
      </c>
      <c r="C20" t="s">
        <v>1067</v>
      </c>
      <c r="D20" s="4">
        <f t="shared" si="2"/>
        <v>8</v>
      </c>
      <c r="E20" s="4" t="str">
        <f t="shared" si="3"/>
        <v xml:space="preserve">Ogonowski Andrzej </v>
      </c>
      <c r="F20" t="s">
        <v>347</v>
      </c>
      <c r="G20" t="s">
        <v>60</v>
      </c>
      <c r="H20">
        <v>4.5519999999999996</v>
      </c>
      <c r="I20" s="6">
        <f t="shared" si="4"/>
        <v>6972.0898570456084</v>
      </c>
      <c r="J20" s="10" t="s">
        <v>1114</v>
      </c>
      <c r="P20">
        <v>3</v>
      </c>
      <c r="Q20" t="s">
        <v>335</v>
      </c>
      <c r="R20" t="s">
        <v>967</v>
      </c>
      <c r="S20" t="s">
        <v>341</v>
      </c>
      <c r="T20" t="s">
        <v>336</v>
      </c>
      <c r="U20" t="s">
        <v>968</v>
      </c>
      <c r="V20">
        <v>5.68</v>
      </c>
      <c r="W20" t="s">
        <v>969</v>
      </c>
      <c r="X20" t="s">
        <v>970</v>
      </c>
      <c r="Y20" t="s">
        <v>971</v>
      </c>
      <c r="Z20" t="s">
        <v>972</v>
      </c>
      <c r="AA20" t="s">
        <v>973</v>
      </c>
      <c r="AB20" t="s">
        <v>974</v>
      </c>
      <c r="AC20" t="s">
        <v>975</v>
      </c>
    </row>
    <row r="21" spans="1:29" hidden="1" x14ac:dyDescent="0.2">
      <c r="A21">
        <v>16</v>
      </c>
      <c r="B21">
        <v>30</v>
      </c>
      <c r="C21" t="s">
        <v>365</v>
      </c>
      <c r="D21" s="4">
        <f t="shared" si="2"/>
        <v>11</v>
      </c>
      <c r="E21" s="4" t="str">
        <f t="shared" si="3"/>
        <v xml:space="preserve">Diklic Aleksandar </v>
      </c>
      <c r="F21" t="s">
        <v>366</v>
      </c>
      <c r="G21" t="s">
        <v>187</v>
      </c>
      <c r="H21">
        <v>3.496</v>
      </c>
      <c r="I21" s="6">
        <f t="shared" si="4"/>
        <v>5354.663036078965</v>
      </c>
      <c r="J21" s="10" t="s">
        <v>1114</v>
      </c>
      <c r="P21">
        <v>4</v>
      </c>
      <c r="Q21" t="s">
        <v>353</v>
      </c>
      <c r="R21" t="s">
        <v>354</v>
      </c>
      <c r="S21" t="s">
        <v>976</v>
      </c>
      <c r="T21" t="s">
        <v>58</v>
      </c>
      <c r="U21" t="s">
        <v>696</v>
      </c>
      <c r="V21">
        <v>5.5</v>
      </c>
      <c r="W21" t="s">
        <v>977</v>
      </c>
      <c r="X21" t="s">
        <v>978</v>
      </c>
      <c r="Y21" t="s">
        <v>979</v>
      </c>
      <c r="Z21" t="s">
        <v>980</v>
      </c>
      <c r="AA21" t="s">
        <v>981</v>
      </c>
      <c r="AB21" t="s">
        <v>982</v>
      </c>
      <c r="AC21" t="s">
        <v>983</v>
      </c>
    </row>
    <row r="22" spans="1:29" hidden="1" x14ac:dyDescent="0.2">
      <c r="A22">
        <v>17</v>
      </c>
      <c r="B22" t="s">
        <v>144</v>
      </c>
      <c r="C22" t="s">
        <v>1083</v>
      </c>
      <c r="D22" s="4">
        <f t="shared" si="2"/>
        <v>10</v>
      </c>
      <c r="E22" s="4" t="str">
        <f t="shared" si="3"/>
        <v xml:space="preserve">Matkowski Christoph </v>
      </c>
      <c r="F22" t="s">
        <v>1084</v>
      </c>
      <c r="G22" t="s">
        <v>1085</v>
      </c>
      <c r="H22">
        <v>3.4590000000000001</v>
      </c>
      <c r="I22" s="6">
        <f t="shared" si="4"/>
        <v>5297.9918311776719</v>
      </c>
      <c r="J22" s="10" t="s">
        <v>1114</v>
      </c>
      <c r="P22">
        <v>5</v>
      </c>
      <c r="Q22">
        <v>70</v>
      </c>
      <c r="R22" t="s">
        <v>147</v>
      </c>
      <c r="S22" t="s">
        <v>364</v>
      </c>
      <c r="T22" t="s">
        <v>338</v>
      </c>
      <c r="U22" t="s">
        <v>984</v>
      </c>
      <c r="V22">
        <v>5.4249999999999998</v>
      </c>
      <c r="W22" t="s">
        <v>985</v>
      </c>
      <c r="X22" t="s">
        <v>986</v>
      </c>
      <c r="Y22" t="s">
        <v>987</v>
      </c>
      <c r="Z22" t="s">
        <v>988</v>
      </c>
      <c r="AA22" t="s">
        <v>989</v>
      </c>
      <c r="AB22" t="s">
        <v>990</v>
      </c>
      <c r="AC22" t="s">
        <v>915</v>
      </c>
    </row>
    <row r="23" spans="1:29" hidden="1" x14ac:dyDescent="0.2">
      <c r="A23">
        <v>18</v>
      </c>
      <c r="B23" t="s">
        <v>632</v>
      </c>
      <c r="C23" t="s">
        <v>437</v>
      </c>
      <c r="D23" s="4">
        <f t="shared" si="2"/>
        <v>8</v>
      </c>
      <c r="E23" s="4" t="str">
        <f t="shared" si="3"/>
        <v xml:space="preserve">Doupal Lubomir </v>
      </c>
      <c r="G23" t="s">
        <v>1092</v>
      </c>
      <c r="H23">
        <v>3.359</v>
      </c>
      <c r="I23" s="6">
        <f t="shared" si="4"/>
        <v>5144.8264125255282</v>
      </c>
      <c r="J23" s="10" t="s">
        <v>1114</v>
      </c>
      <c r="P23">
        <v>6</v>
      </c>
      <c r="Q23" t="s">
        <v>476</v>
      </c>
      <c r="R23" t="s">
        <v>991</v>
      </c>
      <c r="S23" t="s">
        <v>477</v>
      </c>
      <c r="T23" t="s">
        <v>398</v>
      </c>
      <c r="U23" t="s">
        <v>992</v>
      </c>
      <c r="V23">
        <v>5.4240000000000004</v>
      </c>
      <c r="W23" t="s">
        <v>993</v>
      </c>
      <c r="X23" t="s">
        <v>994</v>
      </c>
      <c r="Y23" t="s">
        <v>995</v>
      </c>
      <c r="Z23" t="s">
        <v>996</v>
      </c>
      <c r="AA23" t="s">
        <v>997</v>
      </c>
      <c r="AB23" t="s">
        <v>998</v>
      </c>
      <c r="AC23" t="s">
        <v>999</v>
      </c>
    </row>
    <row r="24" spans="1:29" hidden="1" x14ac:dyDescent="0.2">
      <c r="A24">
        <v>19</v>
      </c>
      <c r="B24" t="s">
        <v>367</v>
      </c>
      <c r="C24" t="s">
        <v>1098</v>
      </c>
      <c r="D24" s="4">
        <f t="shared" si="2"/>
        <v>6</v>
      </c>
      <c r="E24" s="4" t="str">
        <f t="shared" si="3"/>
        <v xml:space="preserve">Mikołajczyk Jerzy </v>
      </c>
      <c r="F24" t="s">
        <v>1099</v>
      </c>
      <c r="G24" t="s">
        <v>60</v>
      </c>
      <c r="H24">
        <v>3.3570000000000002</v>
      </c>
      <c r="I24" s="6">
        <f t="shared" si="4"/>
        <v>5141.7631041524846</v>
      </c>
      <c r="J24" s="10" t="s">
        <v>1114</v>
      </c>
      <c r="P24">
        <v>7</v>
      </c>
      <c r="Q24" t="s">
        <v>136</v>
      </c>
      <c r="R24" t="s">
        <v>1000</v>
      </c>
      <c r="S24" t="s">
        <v>1001</v>
      </c>
      <c r="T24" t="s">
        <v>1002</v>
      </c>
      <c r="U24" t="s">
        <v>702</v>
      </c>
      <c r="V24">
        <v>5.367</v>
      </c>
      <c r="W24" t="s">
        <v>925</v>
      </c>
      <c r="X24" t="s">
        <v>1003</v>
      </c>
      <c r="Y24" t="s">
        <v>1004</v>
      </c>
      <c r="Z24" t="s">
        <v>1005</v>
      </c>
      <c r="AA24" t="s">
        <v>1006</v>
      </c>
      <c r="AB24" t="s">
        <v>1007</v>
      </c>
      <c r="AC24" t="s">
        <v>1008</v>
      </c>
    </row>
    <row r="25" spans="1:29" hidden="1" x14ac:dyDescent="0.2">
      <c r="A25">
        <v>20</v>
      </c>
      <c r="B25" t="s">
        <v>337</v>
      </c>
      <c r="C25" t="s">
        <v>1107</v>
      </c>
      <c r="D25" s="4">
        <f t="shared" si="2"/>
        <v>6</v>
      </c>
      <c r="E25" s="4" t="str">
        <f t="shared" si="3"/>
        <v xml:space="preserve">Kassai Péter </v>
      </c>
      <c r="F25" t="s">
        <v>1108</v>
      </c>
      <c r="G25" t="s">
        <v>398</v>
      </c>
      <c r="H25">
        <v>727</v>
      </c>
      <c r="I25" s="6">
        <f>H25/$H$6*10*$I$4</f>
        <v>1113.5125936010891</v>
      </c>
      <c r="J25" s="10" t="s">
        <v>1114</v>
      </c>
      <c r="P25">
        <v>8</v>
      </c>
      <c r="Q25" t="s">
        <v>287</v>
      </c>
      <c r="R25" t="s">
        <v>1009</v>
      </c>
      <c r="S25" t="s">
        <v>80</v>
      </c>
      <c r="T25" t="s">
        <v>1010</v>
      </c>
      <c r="U25" t="s">
        <v>1011</v>
      </c>
      <c r="V25">
        <v>5.351</v>
      </c>
      <c r="W25" t="s">
        <v>1012</v>
      </c>
      <c r="X25" t="s">
        <v>1013</v>
      </c>
      <c r="Y25" t="s">
        <v>1014</v>
      </c>
      <c r="Z25" t="s">
        <v>1015</v>
      </c>
      <c r="AA25" t="s">
        <v>981</v>
      </c>
      <c r="AB25" t="s">
        <v>1016</v>
      </c>
      <c r="AC25" t="s">
        <v>1017</v>
      </c>
    </row>
    <row r="26" spans="1:29" hidden="1" x14ac:dyDescent="0.2">
      <c r="A26">
        <v>21</v>
      </c>
      <c r="B26" t="s">
        <v>188</v>
      </c>
      <c r="C26" t="s">
        <v>189</v>
      </c>
      <c r="D26" s="4">
        <f t="shared" si="2"/>
        <v>8</v>
      </c>
      <c r="E26" s="4" t="str">
        <f t="shared" si="3"/>
        <v xml:space="preserve">Bendkowski Ryszard </v>
      </c>
      <c r="F26" t="s">
        <v>190</v>
      </c>
      <c r="G26" t="s">
        <v>191</v>
      </c>
      <c r="H26">
        <v>477</v>
      </c>
      <c r="I26" s="6">
        <f>H26/$H$6*10*$I$4</f>
        <v>730.59904697072841</v>
      </c>
      <c r="J26" s="10" t="s">
        <v>1114</v>
      </c>
      <c r="P26">
        <v>9</v>
      </c>
      <c r="Q26" t="s">
        <v>339</v>
      </c>
      <c r="R26" t="s">
        <v>1018</v>
      </c>
      <c r="S26" t="s">
        <v>1019</v>
      </c>
      <c r="T26" t="s">
        <v>552</v>
      </c>
      <c r="U26" t="s">
        <v>708</v>
      </c>
      <c r="V26">
        <v>5.1840000000000002</v>
      </c>
      <c r="W26" t="s">
        <v>1020</v>
      </c>
      <c r="X26" t="s">
        <v>1021</v>
      </c>
      <c r="Y26" t="s">
        <v>1022</v>
      </c>
      <c r="Z26" t="s">
        <v>1023</v>
      </c>
      <c r="AA26" t="s">
        <v>1024</v>
      </c>
      <c r="AB26" t="s">
        <v>1025</v>
      </c>
      <c r="AC26" t="s">
        <v>897</v>
      </c>
    </row>
    <row r="27" spans="1:29" hidden="1" x14ac:dyDescent="0.2">
      <c r="D27" s="4"/>
      <c r="E27" s="4"/>
      <c r="I27" s="6"/>
      <c r="J27" s="10"/>
      <c r="P27">
        <v>10</v>
      </c>
      <c r="Q27" t="s">
        <v>359</v>
      </c>
      <c r="R27" t="s">
        <v>360</v>
      </c>
      <c r="S27" t="s">
        <v>361</v>
      </c>
      <c r="T27" t="s">
        <v>1026</v>
      </c>
      <c r="U27" t="s">
        <v>1027</v>
      </c>
      <c r="V27">
        <v>5.1420000000000003</v>
      </c>
      <c r="W27" t="s">
        <v>1028</v>
      </c>
      <c r="X27" t="s">
        <v>1029</v>
      </c>
      <c r="Y27" t="s">
        <v>1030</v>
      </c>
      <c r="Z27" t="s">
        <v>1031</v>
      </c>
      <c r="AA27" t="s">
        <v>1032</v>
      </c>
      <c r="AB27" t="s">
        <v>1033</v>
      </c>
      <c r="AC27" t="s">
        <v>979</v>
      </c>
    </row>
    <row r="28" spans="1:29" hidden="1" x14ac:dyDescent="0.2">
      <c r="D28" s="4"/>
      <c r="E28" s="4"/>
      <c r="I28" s="6"/>
      <c r="J28" s="10"/>
      <c r="P28">
        <v>11</v>
      </c>
      <c r="Q28" t="s">
        <v>348</v>
      </c>
      <c r="R28" t="s">
        <v>349</v>
      </c>
      <c r="S28" t="s">
        <v>350</v>
      </c>
      <c r="T28" t="s">
        <v>351</v>
      </c>
      <c r="U28" t="s">
        <v>1034</v>
      </c>
      <c r="V28">
        <v>5.1289999999999996</v>
      </c>
      <c r="W28" t="s">
        <v>1035</v>
      </c>
      <c r="X28" t="s">
        <v>1036</v>
      </c>
      <c r="Y28" t="s">
        <v>1037</v>
      </c>
      <c r="Z28" t="s">
        <v>1038</v>
      </c>
      <c r="AA28" t="s">
        <v>1039</v>
      </c>
      <c r="AB28" t="s">
        <v>1040</v>
      </c>
      <c r="AC28" t="s">
        <v>1041</v>
      </c>
    </row>
    <row r="29" spans="1:29" hidden="1" x14ac:dyDescent="0.2">
      <c r="D29" s="4"/>
      <c r="E29" s="4"/>
      <c r="I29" s="6"/>
      <c r="J29" s="10"/>
      <c r="P29">
        <v>12</v>
      </c>
      <c r="Q29" t="s">
        <v>1042</v>
      </c>
      <c r="R29" t="s">
        <v>1043</v>
      </c>
      <c r="S29" t="s">
        <v>1044</v>
      </c>
      <c r="T29" t="s">
        <v>468</v>
      </c>
      <c r="U29" t="s">
        <v>1045</v>
      </c>
      <c r="V29">
        <v>4.9690000000000003</v>
      </c>
      <c r="W29" t="s">
        <v>1046</v>
      </c>
      <c r="X29" t="s">
        <v>682</v>
      </c>
      <c r="Y29" t="s">
        <v>1047</v>
      </c>
      <c r="Z29" t="s">
        <v>1048</v>
      </c>
      <c r="AA29" t="s">
        <v>1049</v>
      </c>
      <c r="AB29" t="s">
        <v>1050</v>
      </c>
      <c r="AC29" t="s">
        <v>1051</v>
      </c>
    </row>
    <row r="30" spans="1:29" hidden="1" x14ac:dyDescent="0.2">
      <c r="D30" s="4"/>
      <c r="E30" s="4"/>
      <c r="I30" s="6"/>
      <c r="J30" s="10"/>
      <c r="P30">
        <v>13</v>
      </c>
      <c r="Q30" t="s">
        <v>342</v>
      </c>
      <c r="R30" t="s">
        <v>343</v>
      </c>
      <c r="S30" t="s">
        <v>200</v>
      </c>
      <c r="T30" t="s">
        <v>344</v>
      </c>
      <c r="U30" t="s">
        <v>696</v>
      </c>
      <c r="V30">
        <v>4.8739999999999997</v>
      </c>
      <c r="W30" t="s">
        <v>1052</v>
      </c>
      <c r="X30" t="s">
        <v>1053</v>
      </c>
      <c r="Y30" t="s">
        <v>1054</v>
      </c>
      <c r="Z30" t="s">
        <v>1055</v>
      </c>
      <c r="AA30" t="s">
        <v>1056</v>
      </c>
      <c r="AB30" t="s">
        <v>1057</v>
      </c>
      <c r="AC30" t="s">
        <v>1058</v>
      </c>
    </row>
    <row r="31" spans="1:29" hidden="1" x14ac:dyDescent="0.2">
      <c r="D31" s="4"/>
      <c r="E31" s="4"/>
      <c r="I31" s="6"/>
      <c r="J31" s="10"/>
      <c r="P31">
        <v>14</v>
      </c>
      <c r="Q31" t="s">
        <v>62</v>
      </c>
      <c r="R31" t="s">
        <v>186</v>
      </c>
      <c r="S31" t="s">
        <v>128</v>
      </c>
      <c r="T31" t="s">
        <v>85</v>
      </c>
      <c r="U31" t="s">
        <v>1059</v>
      </c>
      <c r="V31">
        <v>4.5540000000000003</v>
      </c>
      <c r="W31" t="s">
        <v>1060</v>
      </c>
      <c r="X31" t="s">
        <v>1061</v>
      </c>
      <c r="Y31" t="s">
        <v>1062</v>
      </c>
      <c r="Z31" t="s">
        <v>1063</v>
      </c>
      <c r="AA31" t="s">
        <v>1064</v>
      </c>
      <c r="AB31" t="s">
        <v>1065</v>
      </c>
      <c r="AC31" t="s">
        <v>1066</v>
      </c>
    </row>
    <row r="32" spans="1:29" hidden="1" x14ac:dyDescent="0.2">
      <c r="D32" s="4"/>
      <c r="E32" s="4"/>
      <c r="I32" s="6"/>
      <c r="J32" s="10"/>
      <c r="P32">
        <v>15</v>
      </c>
      <c r="Q32" t="s">
        <v>345</v>
      </c>
      <c r="R32" t="s">
        <v>1067</v>
      </c>
      <c r="S32" t="s">
        <v>347</v>
      </c>
      <c r="T32" t="s">
        <v>60</v>
      </c>
      <c r="U32" t="s">
        <v>708</v>
      </c>
      <c r="V32">
        <v>4.5519999999999996</v>
      </c>
      <c r="W32" t="s">
        <v>1068</v>
      </c>
      <c r="X32" t="s">
        <v>1069</v>
      </c>
      <c r="Y32" t="s">
        <v>1070</v>
      </c>
      <c r="Z32" t="s">
        <v>1071</v>
      </c>
      <c r="AA32" t="s">
        <v>1072</v>
      </c>
      <c r="AB32" t="s">
        <v>1073</v>
      </c>
      <c r="AC32" t="s">
        <v>1074</v>
      </c>
    </row>
    <row r="33" spans="4:29" hidden="1" x14ac:dyDescent="0.2">
      <c r="D33" s="4"/>
      <c r="E33" s="4"/>
      <c r="I33" s="6"/>
      <c r="J33" s="10"/>
      <c r="P33">
        <v>16</v>
      </c>
      <c r="Q33">
        <v>30</v>
      </c>
      <c r="R33" t="s">
        <v>365</v>
      </c>
      <c r="S33" t="s">
        <v>366</v>
      </c>
      <c r="T33" t="s">
        <v>187</v>
      </c>
      <c r="U33" t="s">
        <v>1075</v>
      </c>
      <c r="V33">
        <v>3.496</v>
      </c>
      <c r="W33" t="s">
        <v>1076</v>
      </c>
      <c r="X33" t="s">
        <v>1077</v>
      </c>
      <c r="Y33" t="s">
        <v>1078</v>
      </c>
      <c r="Z33" t="s">
        <v>1079</v>
      </c>
      <c r="AA33" t="s">
        <v>1080</v>
      </c>
      <c r="AB33" t="s">
        <v>1081</v>
      </c>
      <c r="AC33" t="s">
        <v>1082</v>
      </c>
    </row>
    <row r="34" spans="4:29" hidden="1" x14ac:dyDescent="0.2">
      <c r="D34" s="4"/>
      <c r="E34" s="4"/>
      <c r="I34" s="6"/>
      <c r="J34" s="10"/>
      <c r="P34">
        <v>17</v>
      </c>
      <c r="Q34" t="s">
        <v>144</v>
      </c>
      <c r="R34" t="s">
        <v>1083</v>
      </c>
      <c r="S34" t="s">
        <v>1084</v>
      </c>
      <c r="T34" t="s">
        <v>1085</v>
      </c>
      <c r="U34" t="s">
        <v>1086</v>
      </c>
      <c r="V34">
        <v>3.4590000000000001</v>
      </c>
      <c r="W34" t="s">
        <v>1087</v>
      </c>
      <c r="X34" t="s">
        <v>1088</v>
      </c>
      <c r="Y34" t="s">
        <v>1089</v>
      </c>
      <c r="Z34" t="s">
        <v>1090</v>
      </c>
      <c r="AA34" t="s">
        <v>1091</v>
      </c>
      <c r="AB34" t="s">
        <v>1060</v>
      </c>
      <c r="AC34" t="s">
        <v>1060</v>
      </c>
    </row>
    <row r="35" spans="4:29" hidden="1" x14ac:dyDescent="0.2">
      <c r="D35" s="4"/>
      <c r="E35" s="4"/>
      <c r="I35" s="6"/>
      <c r="J35" s="10"/>
      <c r="P35">
        <v>18</v>
      </c>
      <c r="Q35" t="s">
        <v>632</v>
      </c>
      <c r="R35" t="s">
        <v>437</v>
      </c>
      <c r="T35" t="s">
        <v>1092</v>
      </c>
      <c r="U35" t="s">
        <v>685</v>
      </c>
      <c r="V35">
        <v>3.359</v>
      </c>
      <c r="W35" t="s">
        <v>1060</v>
      </c>
      <c r="X35" t="s">
        <v>891</v>
      </c>
      <c r="Y35" t="s">
        <v>1093</v>
      </c>
      <c r="Z35" t="s">
        <v>1094</v>
      </c>
      <c r="AA35" t="s">
        <v>1095</v>
      </c>
      <c r="AB35" t="s">
        <v>1096</v>
      </c>
      <c r="AC35" t="s">
        <v>1097</v>
      </c>
    </row>
    <row r="36" spans="4:29" hidden="1" x14ac:dyDescent="0.2">
      <c r="D36" s="4"/>
      <c r="E36" s="4"/>
      <c r="I36" s="6"/>
      <c r="J36" s="10"/>
      <c r="P36">
        <v>19</v>
      </c>
      <c r="Q36" t="s">
        <v>367</v>
      </c>
      <c r="R36" t="s">
        <v>1098</v>
      </c>
      <c r="S36" t="s">
        <v>1099</v>
      </c>
      <c r="T36" t="s">
        <v>60</v>
      </c>
      <c r="U36" t="s">
        <v>708</v>
      </c>
      <c r="V36">
        <v>3.3570000000000002</v>
      </c>
      <c r="W36" t="s">
        <v>1100</v>
      </c>
      <c r="X36" t="s">
        <v>1101</v>
      </c>
      <c r="Y36" t="s">
        <v>1102</v>
      </c>
      <c r="Z36" t="s">
        <v>1103</v>
      </c>
      <c r="AA36" t="s">
        <v>1104</v>
      </c>
      <c r="AB36" t="s">
        <v>1105</v>
      </c>
      <c r="AC36" t="s">
        <v>1106</v>
      </c>
    </row>
    <row r="37" spans="4:29" hidden="1" x14ac:dyDescent="0.2">
      <c r="D37" s="4"/>
      <c r="E37" s="4"/>
      <c r="I37" s="6"/>
      <c r="J37" s="10"/>
      <c r="P37">
        <v>20</v>
      </c>
      <c r="Q37" t="s">
        <v>337</v>
      </c>
      <c r="R37" t="s">
        <v>1107</v>
      </c>
      <c r="S37" t="s">
        <v>1108</v>
      </c>
      <c r="T37" t="s">
        <v>398</v>
      </c>
      <c r="U37" t="s">
        <v>992</v>
      </c>
      <c r="V37">
        <v>727</v>
      </c>
      <c r="W37" t="s">
        <v>1109</v>
      </c>
      <c r="X37" t="s">
        <v>1110</v>
      </c>
      <c r="Y37" t="s">
        <v>1110</v>
      </c>
      <c r="Z37" t="s">
        <v>706</v>
      </c>
      <c r="AA37" t="s">
        <v>706</v>
      </c>
      <c r="AB37" t="s">
        <v>1060</v>
      </c>
      <c r="AC37" t="s">
        <v>1060</v>
      </c>
    </row>
    <row r="38" spans="4:29" hidden="1" x14ac:dyDescent="0.2">
      <c r="D38" s="4"/>
      <c r="E38" s="4"/>
      <c r="I38" s="6"/>
      <c r="J38" s="10"/>
      <c r="P38">
        <v>21</v>
      </c>
      <c r="Q38" t="s">
        <v>188</v>
      </c>
      <c r="R38" t="s">
        <v>189</v>
      </c>
      <c r="S38" t="s">
        <v>190</v>
      </c>
      <c r="T38" t="s">
        <v>191</v>
      </c>
      <c r="U38" t="s">
        <v>1111</v>
      </c>
      <c r="V38">
        <v>477</v>
      </c>
      <c r="W38" t="s">
        <v>1060</v>
      </c>
      <c r="X38" t="s">
        <v>1110</v>
      </c>
      <c r="Y38" t="s">
        <v>1110</v>
      </c>
      <c r="Z38" t="s">
        <v>1112</v>
      </c>
      <c r="AA38" t="s">
        <v>1113</v>
      </c>
      <c r="AB38" t="s">
        <v>1060</v>
      </c>
      <c r="AC38" t="s">
        <v>1060</v>
      </c>
    </row>
    <row r="39" spans="4:29" hidden="1" x14ac:dyDescent="0.2">
      <c r="D39" s="4"/>
      <c r="E39" s="4"/>
      <c r="I39" s="6"/>
      <c r="J39" s="10"/>
      <c r="P39" t="s">
        <v>709</v>
      </c>
    </row>
    <row r="40" spans="4:29" hidden="1" x14ac:dyDescent="0.2">
      <c r="D40" s="4"/>
      <c r="E40" s="4"/>
      <c r="I40" s="6"/>
      <c r="J40" s="10"/>
      <c r="P40" t="s">
        <v>710</v>
      </c>
    </row>
    <row r="41" spans="4:29" hidden="1" x14ac:dyDescent="0.2">
      <c r="D41" s="4"/>
      <c r="E41" s="4"/>
      <c r="I41" s="6"/>
      <c r="J41" s="10"/>
      <c r="P41" t="s">
        <v>711</v>
      </c>
    </row>
    <row r="42" spans="4:29" hidden="1" x14ac:dyDescent="0.2">
      <c r="D42" s="4"/>
      <c r="E42" s="4"/>
      <c r="I42" s="6"/>
      <c r="J42" s="10"/>
      <c r="P42" t="s">
        <v>712</v>
      </c>
    </row>
    <row r="43" spans="4:29" hidden="1" x14ac:dyDescent="0.2">
      <c r="D43" s="4"/>
      <c r="E43" s="4"/>
      <c r="I43" s="6"/>
      <c r="J43" s="10"/>
      <c r="P43" t="s">
        <v>713</v>
      </c>
    </row>
    <row r="44" spans="4:29" hidden="1" x14ac:dyDescent="0.2">
      <c r="D44" s="4"/>
      <c r="E44" s="4"/>
      <c r="I44" s="6"/>
      <c r="J44" s="10"/>
    </row>
    <row r="45" spans="4:29" hidden="1" x14ac:dyDescent="0.2">
      <c r="D45" s="4"/>
      <c r="E45" s="4"/>
      <c r="I45" s="6"/>
      <c r="J45" s="10"/>
    </row>
    <row r="46" spans="4:29" hidden="1" x14ac:dyDescent="0.2">
      <c r="D46" s="4"/>
      <c r="E46" s="4"/>
      <c r="I46" s="6"/>
      <c r="J46" s="10"/>
    </row>
    <row r="47" spans="4:29" hidden="1" x14ac:dyDescent="0.2">
      <c r="D47" s="4"/>
      <c r="E47" s="4"/>
      <c r="I47" s="6"/>
      <c r="J47" s="10"/>
    </row>
    <row r="48" spans="4:29" hidden="1" x14ac:dyDescent="0.2">
      <c r="D48" s="4"/>
      <c r="E48" s="4"/>
      <c r="I48" s="6"/>
      <c r="J48" s="10"/>
    </row>
  </sheetData>
  <autoFilter ref="N5:N48">
    <filterColumn colId="0">
      <customFilters>
        <customFilter operator="notEqual" val=" "/>
      </customFilters>
    </filterColumn>
  </autoFilter>
  <mergeCells count="3">
    <mergeCell ref="A1:H1"/>
    <mergeCell ref="A2:H2"/>
    <mergeCell ref="A3:H3"/>
  </mergeCells>
  <pageMargins left="0.7" right="0.7" top="0.75" bottom="0.75" header="0.3" footer="0.3"/>
  <pageSetup paperSize="9" orientation="portrait" r:id="rId1"/>
  <headerFooter>
    <oddHeader>&amp;L&amp;"Arial"&amp;8&amp;K000000INTERNAL&amp;1#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P36"/>
  <sheetViews>
    <sheetView workbookViewId="0">
      <selection sqref="A1:H1"/>
    </sheetView>
  </sheetViews>
  <sheetFormatPr defaultRowHeight="12.75" x14ac:dyDescent="0.2"/>
  <cols>
    <col min="1" max="1" width="4.5703125" bestFit="1" customWidth="1"/>
    <col min="2" max="2" width="4.7109375" customWidth="1"/>
    <col min="3" max="3" width="23.28515625" bestFit="1" customWidth="1"/>
    <col min="4" max="4" width="3.85546875" bestFit="1" customWidth="1"/>
    <col min="5" max="5" width="29" bestFit="1" customWidth="1"/>
    <col min="6" max="6" width="27.28515625" bestFit="1" customWidth="1"/>
    <col min="7" max="7" width="23.42578125" hidden="1" customWidth="1"/>
    <col min="8" max="8" width="6" hidden="1" customWidth="1"/>
    <col min="9" max="9" width="16.7109375" bestFit="1" customWidth="1"/>
    <col min="10" max="10" width="15.5703125" bestFit="1" customWidth="1"/>
    <col min="11" max="11" width="2.140625" bestFit="1" customWidth="1"/>
    <col min="12" max="12" width="6.7109375" bestFit="1" customWidth="1"/>
    <col min="13" max="13" width="2.140625" bestFit="1" customWidth="1"/>
    <col min="16" max="16" width="3" customWidth="1"/>
    <col min="17" max="17" width="5" customWidth="1"/>
    <col min="18" max="18" width="19.5703125" bestFit="1" customWidth="1"/>
    <col min="19" max="19" width="46.85546875" bestFit="1" customWidth="1"/>
    <col min="20" max="20" width="24" bestFit="1" customWidth="1"/>
    <col min="21" max="21" width="8.7109375" customWidth="1"/>
    <col min="22" max="22" width="6" customWidth="1"/>
    <col min="23" max="23" width="7.7109375" customWidth="1"/>
    <col min="24" max="26" width="8.28515625" customWidth="1"/>
    <col min="27" max="28" width="7.7109375" customWidth="1"/>
    <col min="29" max="29" width="8.28515625" customWidth="1"/>
  </cols>
  <sheetData>
    <row r="1" spans="1:16" ht="18" x14ac:dyDescent="0.25">
      <c r="A1" s="19" t="s">
        <v>946</v>
      </c>
      <c r="B1" s="19"/>
      <c r="C1" s="19"/>
      <c r="D1" s="19"/>
      <c r="E1" s="19"/>
      <c r="F1" s="19"/>
      <c r="G1" s="19"/>
      <c r="H1" s="19"/>
    </row>
    <row r="2" spans="1:16" ht="18" x14ac:dyDescent="0.25">
      <c r="A2" s="19" t="s">
        <v>947</v>
      </c>
      <c r="B2" s="19"/>
      <c r="C2" s="19"/>
      <c r="D2" s="19"/>
      <c r="E2" s="19"/>
      <c r="F2" s="19"/>
      <c r="G2" s="19"/>
      <c r="H2" s="19"/>
    </row>
    <row r="3" spans="1:16" ht="18" x14ac:dyDescent="0.25">
      <c r="A3" s="19" t="s">
        <v>373</v>
      </c>
      <c r="B3" s="19"/>
      <c r="C3" s="19"/>
      <c r="D3" s="19"/>
      <c r="E3" s="19"/>
      <c r="F3" s="19"/>
      <c r="G3" s="19"/>
      <c r="H3" s="19"/>
    </row>
    <row r="4" spans="1:16" x14ac:dyDescent="0.2">
      <c r="A4" s="13" t="s">
        <v>29</v>
      </c>
      <c r="B4" s="7" t="s">
        <v>30</v>
      </c>
      <c r="C4" s="5" t="s">
        <v>31</v>
      </c>
      <c r="D4" s="5"/>
      <c r="E4" s="13">
        <v>31</v>
      </c>
      <c r="F4" s="5" t="s">
        <v>32</v>
      </c>
      <c r="G4" s="13">
        <v>7</v>
      </c>
      <c r="H4" s="5" t="s">
        <v>74</v>
      </c>
      <c r="I4" s="7">
        <f>B4*K4*M4</f>
        <v>0.9</v>
      </c>
      <c r="J4" s="5" t="s">
        <v>33</v>
      </c>
      <c r="K4" s="13">
        <f>MIN(E4/15,1)</f>
        <v>1</v>
      </c>
      <c r="L4" s="5" t="s">
        <v>34</v>
      </c>
      <c r="M4" s="11">
        <f>MIN(G4/4,1)</f>
        <v>1</v>
      </c>
      <c r="N4" s="5"/>
      <c r="O4" s="11"/>
      <c r="P4" s="11"/>
    </row>
    <row r="5" spans="1:16" x14ac:dyDescent="0.2">
      <c r="A5" s="1" t="s">
        <v>0</v>
      </c>
      <c r="B5" s="8" t="s">
        <v>1</v>
      </c>
      <c r="C5" s="1" t="s">
        <v>2</v>
      </c>
      <c r="D5" s="1"/>
      <c r="E5" s="1"/>
      <c r="F5" s="1" t="s">
        <v>35</v>
      </c>
      <c r="G5" s="1" t="s">
        <v>3</v>
      </c>
      <c r="H5" s="1" t="s">
        <v>4</v>
      </c>
      <c r="I5" s="1" t="s">
        <v>13</v>
      </c>
      <c r="J5" s="1" t="s">
        <v>15</v>
      </c>
      <c r="K5" s="1"/>
      <c r="L5" s="1"/>
      <c r="M5" s="1"/>
    </row>
    <row r="6" spans="1:16" hidden="1" x14ac:dyDescent="0.2">
      <c r="A6">
        <v>1</v>
      </c>
      <c r="B6" t="s">
        <v>409</v>
      </c>
      <c r="C6" t="s">
        <v>410</v>
      </c>
      <c r="D6" s="4">
        <f t="shared" ref="D6" si="0">SEARCH(" ",C6,1)</f>
        <v>10</v>
      </c>
      <c r="E6" s="4" t="str">
        <f t="shared" ref="E6" si="1">RIGHT(C6,LEN(C6)-D6) &amp; " " &amp; LEFT(C6,D6)</f>
        <v xml:space="preserve">Kawa Sebastian </v>
      </c>
      <c r="F6" t="s">
        <v>1115</v>
      </c>
      <c r="G6" t="s">
        <v>1116</v>
      </c>
      <c r="H6">
        <v>5.7489999999999997</v>
      </c>
      <c r="I6" s="6">
        <f>H6/$H$6*10000*$I$4</f>
        <v>9000</v>
      </c>
      <c r="J6" s="10" t="s">
        <v>1761</v>
      </c>
    </row>
    <row r="7" spans="1:16" hidden="1" x14ac:dyDescent="0.2">
      <c r="A7">
        <v>2</v>
      </c>
      <c r="B7" t="s">
        <v>583</v>
      </c>
      <c r="C7" t="s">
        <v>1117</v>
      </c>
      <c r="D7" s="4">
        <f t="shared" ref="D7:D33" si="2">SEARCH(" ",C7,1)</f>
        <v>11</v>
      </c>
      <c r="E7" s="4" t="str">
        <f t="shared" ref="E7:E33" si="3">RIGHT(C7,LEN(C7)-D7) &amp; " " &amp; LEFT(C7,D7)</f>
        <v xml:space="preserve">SEIS Maximilian </v>
      </c>
      <c r="F7" t="s">
        <v>1118</v>
      </c>
      <c r="G7" t="s">
        <v>1119</v>
      </c>
      <c r="H7">
        <v>5.6619999999999999</v>
      </c>
      <c r="I7" s="6">
        <f t="shared" ref="I7:I36" si="4">H7/$H$6*10000*$I$4</f>
        <v>8863.802400417464</v>
      </c>
      <c r="J7" s="10" t="s">
        <v>1761</v>
      </c>
    </row>
    <row r="8" spans="1:16" hidden="1" x14ac:dyDescent="0.2">
      <c r="A8">
        <v>3</v>
      </c>
      <c r="B8" t="s">
        <v>76</v>
      </c>
      <c r="C8" t="s">
        <v>391</v>
      </c>
      <c r="D8" s="4">
        <f t="shared" si="2"/>
        <v>8</v>
      </c>
      <c r="E8" s="4" t="str">
        <f t="shared" si="3"/>
        <v xml:space="preserve">Moravcova Barbora </v>
      </c>
      <c r="F8" t="s">
        <v>308</v>
      </c>
      <c r="G8" t="s">
        <v>912</v>
      </c>
      <c r="H8">
        <v>5.6020000000000003</v>
      </c>
      <c r="I8" s="6">
        <f t="shared" si="4"/>
        <v>8769.8730213950257</v>
      </c>
      <c r="J8" s="10" t="s">
        <v>1761</v>
      </c>
    </row>
    <row r="9" spans="1:16" hidden="1" x14ac:dyDescent="0.2">
      <c r="A9">
        <v>4</v>
      </c>
      <c r="B9" t="s">
        <v>1120</v>
      </c>
      <c r="C9" t="s">
        <v>1121</v>
      </c>
      <c r="D9" s="4">
        <f t="shared" si="2"/>
        <v>7</v>
      </c>
      <c r="E9" s="4" t="str">
        <f t="shared" si="3"/>
        <v xml:space="preserve">Duboc Julien </v>
      </c>
      <c r="F9" t="s">
        <v>1122</v>
      </c>
      <c r="G9" t="s">
        <v>1119</v>
      </c>
      <c r="H9">
        <v>5.556</v>
      </c>
      <c r="I9" s="6">
        <f t="shared" si="4"/>
        <v>8697.8604974778227</v>
      </c>
      <c r="J9" s="10" t="s">
        <v>1761</v>
      </c>
    </row>
    <row r="10" spans="1:16" hidden="1" x14ac:dyDescent="0.2">
      <c r="A10">
        <v>5</v>
      </c>
      <c r="B10" t="s">
        <v>387</v>
      </c>
      <c r="C10" t="s">
        <v>1123</v>
      </c>
      <c r="D10" s="4">
        <f t="shared" si="2"/>
        <v>12</v>
      </c>
      <c r="E10" s="4" t="str">
        <f t="shared" si="3"/>
        <v xml:space="preserve">POP Victor-Alex </v>
      </c>
      <c r="F10" t="s">
        <v>1124</v>
      </c>
      <c r="G10" t="s">
        <v>1119</v>
      </c>
      <c r="H10">
        <v>5.5039999999999996</v>
      </c>
      <c r="I10" s="6">
        <f t="shared" si="4"/>
        <v>8616.455035658375</v>
      </c>
      <c r="J10" s="10" t="s">
        <v>1761</v>
      </c>
    </row>
    <row r="11" spans="1:16" hidden="1" x14ac:dyDescent="0.2">
      <c r="A11">
        <v>6</v>
      </c>
      <c r="B11" t="s">
        <v>194</v>
      </c>
      <c r="C11" t="s">
        <v>193</v>
      </c>
      <c r="D11" s="4">
        <f t="shared" si="2"/>
        <v>5</v>
      </c>
      <c r="E11" s="4" t="str">
        <f t="shared" si="3"/>
        <v xml:space="preserve">Treslova Jana </v>
      </c>
      <c r="F11" t="s">
        <v>159</v>
      </c>
      <c r="G11" t="s">
        <v>912</v>
      </c>
      <c r="H11">
        <v>5.5</v>
      </c>
      <c r="I11" s="6">
        <f t="shared" si="4"/>
        <v>8610.1930770568797</v>
      </c>
      <c r="J11" s="10" t="s">
        <v>1761</v>
      </c>
    </row>
    <row r="12" spans="1:16" hidden="1" x14ac:dyDescent="0.2">
      <c r="A12">
        <v>7</v>
      </c>
      <c r="B12" t="s">
        <v>1125</v>
      </c>
      <c r="C12" t="s">
        <v>1126</v>
      </c>
      <c r="D12" s="4">
        <f t="shared" si="2"/>
        <v>9</v>
      </c>
      <c r="E12" s="4" t="str">
        <f t="shared" si="3"/>
        <v xml:space="preserve">Doriat Aurélien </v>
      </c>
      <c r="F12" t="s">
        <v>1127</v>
      </c>
      <c r="G12" t="s">
        <v>912</v>
      </c>
      <c r="H12">
        <v>5.4989999999999997</v>
      </c>
      <c r="I12" s="6">
        <f t="shared" si="4"/>
        <v>8608.6275874065068</v>
      </c>
      <c r="J12" s="10" t="s">
        <v>1761</v>
      </c>
    </row>
    <row r="13" spans="1:16" hidden="1" x14ac:dyDescent="0.2">
      <c r="A13">
        <v>8</v>
      </c>
      <c r="B13" t="s">
        <v>389</v>
      </c>
      <c r="C13" t="s">
        <v>1128</v>
      </c>
      <c r="D13" s="4">
        <f t="shared" si="2"/>
        <v>5</v>
      </c>
      <c r="E13" s="4" t="str">
        <f t="shared" si="3"/>
        <v xml:space="preserve">Woolley Adam </v>
      </c>
      <c r="F13" t="s">
        <v>1129</v>
      </c>
      <c r="G13" t="s">
        <v>1130</v>
      </c>
      <c r="H13">
        <v>5.4909999999999997</v>
      </c>
      <c r="I13" s="6">
        <f t="shared" si="4"/>
        <v>8596.1036702035144</v>
      </c>
      <c r="J13" s="10" t="s">
        <v>1761</v>
      </c>
    </row>
    <row r="14" spans="1:16" hidden="1" x14ac:dyDescent="0.2">
      <c r="A14">
        <v>9</v>
      </c>
      <c r="B14" t="s">
        <v>751</v>
      </c>
      <c r="C14" t="s">
        <v>209</v>
      </c>
      <c r="D14" s="4">
        <f t="shared" si="2"/>
        <v>5</v>
      </c>
      <c r="E14" s="4" t="str">
        <f t="shared" si="3"/>
        <v xml:space="preserve">Novakova Dana </v>
      </c>
      <c r="F14" t="s">
        <v>184</v>
      </c>
      <c r="G14" t="s">
        <v>912</v>
      </c>
      <c r="H14">
        <v>5.48</v>
      </c>
      <c r="I14" s="6">
        <f t="shared" si="4"/>
        <v>8578.8832840494015</v>
      </c>
      <c r="J14" s="10" t="s">
        <v>1761</v>
      </c>
    </row>
    <row r="15" spans="1:16" hidden="1" x14ac:dyDescent="0.2">
      <c r="A15">
        <v>10</v>
      </c>
      <c r="B15" t="s">
        <v>152</v>
      </c>
      <c r="C15" t="s">
        <v>375</v>
      </c>
      <c r="D15" s="4">
        <f t="shared" si="2"/>
        <v>6</v>
      </c>
      <c r="E15" s="4" t="str">
        <f t="shared" si="3"/>
        <v xml:space="preserve">Louzecky Pavel </v>
      </c>
      <c r="F15" t="s">
        <v>376</v>
      </c>
      <c r="G15" t="s">
        <v>912</v>
      </c>
      <c r="H15">
        <v>5.4530000000000003</v>
      </c>
      <c r="I15" s="6">
        <f t="shared" si="4"/>
        <v>8536.6150634893038</v>
      </c>
      <c r="J15" s="10" t="s">
        <v>1761</v>
      </c>
    </row>
    <row r="16" spans="1:16" x14ac:dyDescent="0.2">
      <c r="A16">
        <v>11</v>
      </c>
      <c r="B16" t="s">
        <v>364</v>
      </c>
      <c r="C16" t="s">
        <v>1131</v>
      </c>
      <c r="D16" s="4">
        <f t="shared" si="2"/>
        <v>6</v>
      </c>
      <c r="E16" s="4" t="str">
        <f t="shared" si="3"/>
        <v xml:space="preserve">Divok Maroš </v>
      </c>
      <c r="F16" t="s">
        <v>1132</v>
      </c>
      <c r="G16" t="s">
        <v>1133</v>
      </c>
      <c r="H16">
        <v>5.4420000000000002</v>
      </c>
      <c r="I16" s="6">
        <f t="shared" si="4"/>
        <v>8519.3946773351909</v>
      </c>
      <c r="J16" s="10" t="s">
        <v>1761</v>
      </c>
      <c r="N16" s="10" t="s">
        <v>17</v>
      </c>
    </row>
    <row r="17" spans="1:14" hidden="1" x14ac:dyDescent="0.2">
      <c r="A17">
        <v>12</v>
      </c>
      <c r="B17" t="s">
        <v>1134</v>
      </c>
      <c r="C17" t="s">
        <v>610</v>
      </c>
      <c r="D17" s="4">
        <f t="shared" si="2"/>
        <v>6</v>
      </c>
      <c r="E17" s="4" t="str">
        <f t="shared" si="3"/>
        <v xml:space="preserve">Faur Kévin </v>
      </c>
      <c r="F17" t="s">
        <v>1135</v>
      </c>
      <c r="G17" t="s">
        <v>1136</v>
      </c>
      <c r="H17">
        <v>5.4219999999999997</v>
      </c>
      <c r="I17" s="6">
        <f t="shared" si="4"/>
        <v>8488.084884327709</v>
      </c>
      <c r="J17" s="10" t="s">
        <v>1761</v>
      </c>
    </row>
    <row r="18" spans="1:14" hidden="1" x14ac:dyDescent="0.2">
      <c r="A18">
        <v>13</v>
      </c>
      <c r="B18" t="s">
        <v>291</v>
      </c>
      <c r="C18" t="s">
        <v>379</v>
      </c>
      <c r="D18" s="4">
        <f t="shared" si="2"/>
        <v>7</v>
      </c>
      <c r="E18" s="4" t="str">
        <f t="shared" si="3"/>
        <v xml:space="preserve">Blaszczyk Lukasz </v>
      </c>
      <c r="F18" t="s">
        <v>380</v>
      </c>
      <c r="G18" t="s">
        <v>1119</v>
      </c>
      <c r="H18">
        <v>5.4050000000000002</v>
      </c>
      <c r="I18" s="6">
        <f t="shared" si="4"/>
        <v>8461.4715602713513</v>
      </c>
      <c r="J18" s="10" t="s">
        <v>1761</v>
      </c>
    </row>
    <row r="19" spans="1:14" hidden="1" x14ac:dyDescent="0.2">
      <c r="A19">
        <v>14</v>
      </c>
      <c r="B19" t="s">
        <v>390</v>
      </c>
      <c r="C19" t="s">
        <v>67</v>
      </c>
      <c r="D19" s="4">
        <f t="shared" si="2"/>
        <v>9</v>
      </c>
      <c r="E19" s="4" t="str">
        <f t="shared" si="3"/>
        <v xml:space="preserve">Cink Miloslav </v>
      </c>
      <c r="F19" t="s">
        <v>374</v>
      </c>
      <c r="G19" t="s">
        <v>1137</v>
      </c>
      <c r="H19">
        <v>5.3769999999999998</v>
      </c>
      <c r="I19" s="6">
        <f t="shared" si="4"/>
        <v>8417.6378500608807</v>
      </c>
      <c r="J19" s="10" t="s">
        <v>1761</v>
      </c>
    </row>
    <row r="20" spans="1:14" hidden="1" x14ac:dyDescent="0.2">
      <c r="A20">
        <v>15</v>
      </c>
      <c r="B20" t="s">
        <v>539</v>
      </c>
      <c r="C20" t="s">
        <v>1138</v>
      </c>
      <c r="D20" s="4">
        <f t="shared" si="2"/>
        <v>6</v>
      </c>
      <c r="E20" s="4" t="str">
        <f t="shared" si="3"/>
        <v xml:space="preserve">Jarysz Piotr </v>
      </c>
      <c r="F20" t="s">
        <v>1139</v>
      </c>
      <c r="G20" t="s">
        <v>1140</v>
      </c>
      <c r="H20">
        <v>5.1760000000000002</v>
      </c>
      <c r="I20" s="6">
        <f t="shared" si="4"/>
        <v>8102.9744303357111</v>
      </c>
      <c r="J20" s="10" t="s">
        <v>1761</v>
      </c>
    </row>
    <row r="21" spans="1:14" hidden="1" x14ac:dyDescent="0.2">
      <c r="A21">
        <v>16</v>
      </c>
      <c r="B21" t="s">
        <v>65</v>
      </c>
      <c r="C21" t="s">
        <v>1141</v>
      </c>
      <c r="D21" s="4">
        <f t="shared" si="2"/>
        <v>5</v>
      </c>
      <c r="E21" s="4" t="str">
        <f t="shared" si="3"/>
        <v xml:space="preserve">Czeladzki Adam </v>
      </c>
      <c r="F21" t="s">
        <v>1142</v>
      </c>
      <c r="G21" t="s">
        <v>130</v>
      </c>
      <c r="H21">
        <v>5.1529999999999996</v>
      </c>
      <c r="I21" s="6">
        <f t="shared" si="4"/>
        <v>8066.9681683771105</v>
      </c>
      <c r="J21" s="10" t="s">
        <v>1761</v>
      </c>
    </row>
    <row r="22" spans="1:14" hidden="1" x14ac:dyDescent="0.2">
      <c r="A22">
        <v>17</v>
      </c>
      <c r="B22" t="s">
        <v>388</v>
      </c>
      <c r="C22" t="s">
        <v>1143</v>
      </c>
      <c r="D22" s="4">
        <f t="shared" si="2"/>
        <v>8</v>
      </c>
      <c r="E22" s="4" t="str">
        <f t="shared" si="3"/>
        <v xml:space="preserve">Klimašauskas Arturas </v>
      </c>
      <c r="F22" t="s">
        <v>1144</v>
      </c>
      <c r="G22" t="s">
        <v>137</v>
      </c>
      <c r="H22">
        <v>5.1239999999999997</v>
      </c>
      <c r="I22" s="6">
        <f t="shared" si="4"/>
        <v>8021.5689685162642</v>
      </c>
      <c r="J22" s="10" t="s">
        <v>1761</v>
      </c>
    </row>
    <row r="23" spans="1:14" hidden="1" x14ac:dyDescent="0.2">
      <c r="A23">
        <v>18</v>
      </c>
      <c r="B23" t="s">
        <v>51</v>
      </c>
      <c r="C23" t="s">
        <v>1145</v>
      </c>
      <c r="D23" s="4">
        <f t="shared" si="2"/>
        <v>6</v>
      </c>
      <c r="E23" s="4" t="str">
        <f t="shared" si="3"/>
        <v xml:space="preserve">Trojan Pavel </v>
      </c>
      <c r="G23" t="s">
        <v>1146</v>
      </c>
      <c r="H23">
        <v>4.9550000000000001</v>
      </c>
      <c r="I23" s="6">
        <f t="shared" si="4"/>
        <v>7757.0012176030623</v>
      </c>
      <c r="J23" s="10" t="s">
        <v>1761</v>
      </c>
    </row>
    <row r="24" spans="1:14" hidden="1" x14ac:dyDescent="0.2">
      <c r="A24">
        <v>19</v>
      </c>
      <c r="B24" t="s">
        <v>550</v>
      </c>
      <c r="C24" t="s">
        <v>1147</v>
      </c>
      <c r="D24" s="4">
        <f t="shared" si="2"/>
        <v>5</v>
      </c>
      <c r="E24" s="4" t="str">
        <f t="shared" si="3"/>
        <v xml:space="preserve">MANFREDI Theo </v>
      </c>
      <c r="F24" t="s">
        <v>1148</v>
      </c>
      <c r="G24" t="s">
        <v>1149</v>
      </c>
      <c r="H24">
        <v>4.8339999999999996</v>
      </c>
      <c r="I24" s="6">
        <f t="shared" si="4"/>
        <v>7567.576969907811</v>
      </c>
      <c r="J24" s="10" t="s">
        <v>1761</v>
      </c>
    </row>
    <row r="25" spans="1:14" hidden="1" x14ac:dyDescent="0.2">
      <c r="A25">
        <v>20</v>
      </c>
      <c r="B25" t="s">
        <v>381</v>
      </c>
      <c r="C25" t="s">
        <v>382</v>
      </c>
      <c r="D25" s="4">
        <f t="shared" si="2"/>
        <v>8</v>
      </c>
      <c r="E25" s="4" t="str">
        <f t="shared" si="3"/>
        <v xml:space="preserve">Scarlat Norbert </v>
      </c>
      <c r="F25" t="s">
        <v>341</v>
      </c>
      <c r="G25" t="s">
        <v>1119</v>
      </c>
      <c r="H25">
        <v>4.7850000000000001</v>
      </c>
      <c r="I25" s="6">
        <f t="shared" si="4"/>
        <v>7490.8679770394856</v>
      </c>
      <c r="J25" s="10" t="s">
        <v>1761</v>
      </c>
    </row>
    <row r="26" spans="1:14" hidden="1" x14ac:dyDescent="0.2">
      <c r="A26">
        <v>21</v>
      </c>
      <c r="B26" t="s">
        <v>64</v>
      </c>
      <c r="C26" t="s">
        <v>548</v>
      </c>
      <c r="D26" s="4">
        <f t="shared" si="2"/>
        <v>4</v>
      </c>
      <c r="E26" s="4" t="str">
        <f t="shared" si="3"/>
        <v xml:space="preserve">Ratz Jan </v>
      </c>
      <c r="F26" t="s">
        <v>308</v>
      </c>
      <c r="G26" t="s">
        <v>912</v>
      </c>
      <c r="H26">
        <v>4.734</v>
      </c>
      <c r="I26" s="6">
        <f t="shared" si="4"/>
        <v>7411.0280048704126</v>
      </c>
      <c r="J26" s="10" t="s">
        <v>1761</v>
      </c>
    </row>
    <row r="27" spans="1:14" hidden="1" x14ac:dyDescent="0.2">
      <c r="A27">
        <v>22</v>
      </c>
      <c r="B27" t="s">
        <v>192</v>
      </c>
      <c r="C27" t="s">
        <v>340</v>
      </c>
      <c r="D27" s="4">
        <f t="shared" si="2"/>
        <v>6</v>
      </c>
      <c r="E27" s="4" t="str">
        <f t="shared" si="3"/>
        <v xml:space="preserve">Tudor Ionut </v>
      </c>
      <c r="F27" t="s">
        <v>341</v>
      </c>
      <c r="G27" t="s">
        <v>484</v>
      </c>
      <c r="H27">
        <v>4.72</v>
      </c>
      <c r="I27" s="6">
        <f t="shared" si="4"/>
        <v>7389.1111497651773</v>
      </c>
      <c r="J27" s="10" t="s">
        <v>1761</v>
      </c>
    </row>
    <row r="28" spans="1:14" hidden="1" x14ac:dyDescent="0.2">
      <c r="A28">
        <v>23</v>
      </c>
      <c r="B28" t="s">
        <v>198</v>
      </c>
      <c r="C28" t="s">
        <v>199</v>
      </c>
      <c r="D28" s="4">
        <f t="shared" si="2"/>
        <v>7</v>
      </c>
      <c r="E28" s="4" t="str">
        <f t="shared" si="3"/>
        <v xml:space="preserve">Walasek Maciej </v>
      </c>
      <c r="F28" t="s">
        <v>200</v>
      </c>
      <c r="G28" t="s">
        <v>1150</v>
      </c>
      <c r="H28">
        <v>4.6449999999999996</v>
      </c>
      <c r="I28" s="6">
        <f t="shared" si="4"/>
        <v>7271.6994259871281</v>
      </c>
      <c r="J28" s="10" t="s">
        <v>1761</v>
      </c>
    </row>
    <row r="29" spans="1:14" hidden="1" x14ac:dyDescent="0.2">
      <c r="A29">
        <v>24</v>
      </c>
      <c r="B29" t="s">
        <v>195</v>
      </c>
      <c r="C29" t="s">
        <v>196</v>
      </c>
      <c r="D29" s="4">
        <f t="shared" si="2"/>
        <v>9</v>
      </c>
      <c r="E29" s="4" t="str">
        <f t="shared" si="3"/>
        <v xml:space="preserve">Valecko Slavomir </v>
      </c>
      <c r="F29" t="s">
        <v>68</v>
      </c>
      <c r="G29" t="s">
        <v>398</v>
      </c>
      <c r="H29">
        <v>4.4649999999999999</v>
      </c>
      <c r="I29" s="6">
        <f t="shared" si="4"/>
        <v>6989.9112889198123</v>
      </c>
      <c r="J29" s="10" t="s">
        <v>1761</v>
      </c>
    </row>
    <row r="30" spans="1:14" hidden="1" x14ac:dyDescent="0.2">
      <c r="A30">
        <v>25</v>
      </c>
      <c r="B30" t="s">
        <v>395</v>
      </c>
      <c r="C30" t="s">
        <v>396</v>
      </c>
      <c r="D30" s="4">
        <f t="shared" si="2"/>
        <v>8</v>
      </c>
      <c r="E30" s="4" t="str">
        <f t="shared" si="3"/>
        <v xml:space="preserve">Czech Dariusz </v>
      </c>
      <c r="F30" t="s">
        <v>355</v>
      </c>
      <c r="G30" t="s">
        <v>397</v>
      </c>
      <c r="H30">
        <v>4.2610000000000001</v>
      </c>
      <c r="I30" s="6">
        <f t="shared" si="4"/>
        <v>6670.5514002435211</v>
      </c>
      <c r="J30" s="10" t="s">
        <v>1761</v>
      </c>
    </row>
    <row r="31" spans="1:14" hidden="1" x14ac:dyDescent="0.2">
      <c r="A31">
        <v>26</v>
      </c>
      <c r="B31" t="s">
        <v>1151</v>
      </c>
      <c r="C31" t="s">
        <v>185</v>
      </c>
      <c r="D31" s="4">
        <f t="shared" si="2"/>
        <v>9</v>
      </c>
      <c r="E31" s="4" t="str">
        <f t="shared" si="3"/>
        <v xml:space="preserve">Domanski Wojciech </v>
      </c>
      <c r="F31" t="s">
        <v>1152</v>
      </c>
      <c r="G31" t="s">
        <v>1136</v>
      </c>
      <c r="H31">
        <v>4.1689999999999996</v>
      </c>
      <c r="I31" s="6">
        <f t="shared" si="4"/>
        <v>6526.5263524091151</v>
      </c>
      <c r="J31" s="10" t="s">
        <v>1761</v>
      </c>
      <c r="N31" s="10"/>
    </row>
    <row r="32" spans="1:14" hidden="1" x14ac:dyDescent="0.2">
      <c r="A32">
        <v>27</v>
      </c>
      <c r="B32" t="s">
        <v>394</v>
      </c>
      <c r="C32" t="s">
        <v>346</v>
      </c>
      <c r="D32" s="4">
        <f t="shared" si="2"/>
        <v>7</v>
      </c>
      <c r="E32" s="4" t="str">
        <f t="shared" si="3"/>
        <v xml:space="preserve">Biedermann Joanna </v>
      </c>
      <c r="F32" t="s">
        <v>347</v>
      </c>
      <c r="G32" t="s">
        <v>1119</v>
      </c>
      <c r="H32">
        <v>4.0949999999999998</v>
      </c>
      <c r="I32" s="6">
        <f t="shared" si="4"/>
        <v>6410.6801182814397</v>
      </c>
      <c r="J32" s="10" t="s">
        <v>1761</v>
      </c>
    </row>
    <row r="33" spans="1:14" hidden="1" x14ac:dyDescent="0.2">
      <c r="A33">
        <v>28</v>
      </c>
      <c r="B33">
        <v>77</v>
      </c>
      <c r="C33" t="s">
        <v>392</v>
      </c>
      <c r="D33" s="4">
        <f t="shared" si="2"/>
        <v>6</v>
      </c>
      <c r="E33" s="4" t="str">
        <f t="shared" si="3"/>
        <v xml:space="preserve">Frackowiak Pawel </v>
      </c>
      <c r="F33" t="s">
        <v>393</v>
      </c>
      <c r="G33" t="s">
        <v>1153</v>
      </c>
      <c r="H33">
        <v>3.931</v>
      </c>
      <c r="I33" s="6">
        <f t="shared" si="4"/>
        <v>6153.9398156201087</v>
      </c>
      <c r="J33" s="10" t="s">
        <v>1761</v>
      </c>
    </row>
    <row r="34" spans="1:14" x14ac:dyDescent="0.2">
      <c r="A34">
        <v>29</v>
      </c>
      <c r="B34" t="s">
        <v>46</v>
      </c>
      <c r="C34" t="s">
        <v>38</v>
      </c>
      <c r="D34" s="4">
        <f t="shared" ref="D34:D36" si="5">SEARCH(" ",C34,1)</f>
        <v>9</v>
      </c>
      <c r="E34" s="4" t="str">
        <f t="shared" ref="E34:E36" si="6">RIGHT(C34,LEN(C34)-D34) &amp; " " &amp; LEFT(C34,D34)</f>
        <v xml:space="preserve">Laho Benedikt </v>
      </c>
      <c r="F34" t="s">
        <v>11</v>
      </c>
      <c r="G34" t="s">
        <v>1154</v>
      </c>
      <c r="H34">
        <v>3.706</v>
      </c>
      <c r="I34" s="6">
        <f t="shared" si="4"/>
        <v>5801.7046442859637</v>
      </c>
      <c r="J34" s="10" t="s">
        <v>1761</v>
      </c>
      <c r="N34" s="10" t="s">
        <v>17</v>
      </c>
    </row>
    <row r="35" spans="1:14" x14ac:dyDescent="0.2">
      <c r="A35">
        <v>30</v>
      </c>
      <c r="B35" t="s">
        <v>593</v>
      </c>
      <c r="C35" t="s">
        <v>401</v>
      </c>
      <c r="D35" s="4">
        <f t="shared" si="5"/>
        <v>7</v>
      </c>
      <c r="E35" s="4" t="str">
        <f t="shared" si="6"/>
        <v xml:space="preserve">Jaczkowski Konrad </v>
      </c>
      <c r="F35" t="s">
        <v>361</v>
      </c>
      <c r="G35" t="s">
        <v>137</v>
      </c>
      <c r="H35">
        <v>3.6560000000000001</v>
      </c>
      <c r="I35" s="6">
        <f t="shared" si="4"/>
        <v>5723.4301617672645</v>
      </c>
      <c r="J35" s="10" t="s">
        <v>1761</v>
      </c>
    </row>
    <row r="36" spans="1:14" x14ac:dyDescent="0.2">
      <c r="A36">
        <v>31</v>
      </c>
      <c r="B36" t="s">
        <v>399</v>
      </c>
      <c r="C36" t="s">
        <v>1155</v>
      </c>
      <c r="D36" s="4">
        <f t="shared" si="5"/>
        <v>8</v>
      </c>
      <c r="E36" s="4" t="str">
        <f t="shared" si="6"/>
        <v xml:space="preserve">SZCZERBA Andrzej </v>
      </c>
      <c r="F36" t="s">
        <v>1156</v>
      </c>
      <c r="G36" t="s">
        <v>400</v>
      </c>
      <c r="H36">
        <v>3.302</v>
      </c>
      <c r="I36" s="6">
        <f t="shared" si="4"/>
        <v>5169.2468255348758</v>
      </c>
      <c r="J36" s="10" t="s">
        <v>1761</v>
      </c>
    </row>
  </sheetData>
  <autoFilter ref="N5:N34">
    <filterColumn colId="0">
      <customFilters>
        <customFilter operator="notEqual" val=" "/>
      </customFilters>
    </filterColumn>
  </autoFilter>
  <mergeCells count="3">
    <mergeCell ref="A1:H1"/>
    <mergeCell ref="A2:H2"/>
    <mergeCell ref="A3:H3"/>
  </mergeCells>
  <pageMargins left="0.7" right="0.7" top="0.75" bottom="0.75" header="0.3" footer="0.3"/>
  <pageSetup paperSize="9" orientation="portrait" r:id="rId1"/>
  <headerFooter>
    <oddHeader>&amp;L&amp;"Arial"&amp;8&amp;K000000INTERNAL&amp;1#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P62"/>
  <sheetViews>
    <sheetView workbookViewId="0">
      <selection sqref="A1:H1"/>
    </sheetView>
  </sheetViews>
  <sheetFormatPr defaultRowHeight="12.75" x14ac:dyDescent="0.2"/>
  <cols>
    <col min="1" max="1" width="4.5703125" bestFit="1" customWidth="1"/>
    <col min="2" max="2" width="5" customWidth="1"/>
    <col min="3" max="3" width="22.5703125" bestFit="1" customWidth="1"/>
    <col min="4" max="4" width="3.85546875" bestFit="1" customWidth="1"/>
    <col min="5" max="5" width="28.28515625" bestFit="1" customWidth="1"/>
    <col min="6" max="6" width="25.5703125" bestFit="1" customWidth="1"/>
    <col min="7" max="7" width="26.7109375" hidden="1" customWidth="1"/>
    <col min="8" max="8" width="6" hidden="1" customWidth="1"/>
    <col min="9" max="9" width="16.7109375" bestFit="1" customWidth="1"/>
    <col min="10" max="10" width="6.5703125" bestFit="1" customWidth="1"/>
    <col min="11" max="11" width="2.140625" bestFit="1" customWidth="1"/>
    <col min="12" max="12" width="6.7109375" bestFit="1" customWidth="1"/>
    <col min="13" max="13" width="2.140625" bestFit="1" customWidth="1"/>
    <col min="15" max="15" width="3" customWidth="1"/>
    <col min="16" max="16" width="4.85546875" customWidth="1"/>
    <col min="17" max="17" width="21.140625" bestFit="1" customWidth="1"/>
    <col min="18" max="18" width="25.5703125" bestFit="1" customWidth="1"/>
    <col min="19" max="19" width="22.85546875" bestFit="1" customWidth="1"/>
    <col min="20" max="20" width="8.7109375" customWidth="1"/>
    <col min="21" max="21" width="6" customWidth="1"/>
    <col min="22" max="23" width="7.7109375" customWidth="1"/>
    <col min="24" max="24" width="8.28515625" customWidth="1"/>
    <col min="25" max="25" width="7.7109375" customWidth="1"/>
    <col min="26" max="26" width="8.28515625" customWidth="1"/>
    <col min="27" max="28" width="7.7109375" customWidth="1"/>
  </cols>
  <sheetData>
    <row r="1" spans="1:16" ht="18" x14ac:dyDescent="0.25">
      <c r="A1" s="19" t="s">
        <v>946</v>
      </c>
      <c r="B1" s="19"/>
      <c r="C1" s="19"/>
      <c r="D1" s="19"/>
      <c r="E1" s="19"/>
      <c r="F1" s="19"/>
      <c r="G1" s="19"/>
      <c r="H1" s="19"/>
      <c r="O1" t="s">
        <v>946</v>
      </c>
    </row>
    <row r="2" spans="1:16" ht="18" x14ac:dyDescent="0.25">
      <c r="A2" s="19" t="s">
        <v>947</v>
      </c>
      <c r="B2" s="19"/>
      <c r="C2" s="19"/>
      <c r="D2" s="19"/>
      <c r="E2" s="19"/>
      <c r="F2" s="19"/>
      <c r="G2" s="19"/>
      <c r="H2" s="19"/>
      <c r="O2" t="s">
        <v>947</v>
      </c>
    </row>
    <row r="3" spans="1:16" ht="18" x14ac:dyDescent="0.25">
      <c r="A3" s="19" t="s">
        <v>201</v>
      </c>
      <c r="B3" s="19"/>
      <c r="C3" s="19"/>
      <c r="D3" s="19"/>
      <c r="E3" s="19"/>
      <c r="F3" s="19"/>
      <c r="G3" s="19"/>
      <c r="H3" s="19"/>
      <c r="O3" t="s">
        <v>664</v>
      </c>
    </row>
    <row r="4" spans="1:16" x14ac:dyDescent="0.2">
      <c r="A4" s="13" t="s">
        <v>29</v>
      </c>
      <c r="B4" s="7" t="s">
        <v>30</v>
      </c>
      <c r="C4" s="5" t="s">
        <v>31</v>
      </c>
      <c r="D4" s="5"/>
      <c r="E4" s="13">
        <v>39</v>
      </c>
      <c r="F4" s="5" t="s">
        <v>32</v>
      </c>
      <c r="G4" s="13">
        <v>7</v>
      </c>
      <c r="H4" s="5" t="s">
        <v>74</v>
      </c>
      <c r="I4" s="7">
        <f>B4*K4*M4</f>
        <v>0.9</v>
      </c>
      <c r="J4" s="5" t="s">
        <v>33</v>
      </c>
      <c r="K4" s="13">
        <f>MIN(E4/15,1)</f>
        <v>1</v>
      </c>
      <c r="L4" s="5" t="s">
        <v>34</v>
      </c>
      <c r="M4" s="11">
        <f>MIN(G4/4,1)</f>
        <v>1</v>
      </c>
      <c r="N4" s="5"/>
      <c r="O4" s="11"/>
      <c r="P4" s="11"/>
    </row>
    <row r="5" spans="1:16" x14ac:dyDescent="0.2">
      <c r="A5" s="1" t="s">
        <v>0</v>
      </c>
      <c r="B5" s="8" t="s">
        <v>1</v>
      </c>
      <c r="C5" s="1" t="s">
        <v>2</v>
      </c>
      <c r="D5" s="1"/>
      <c r="E5" s="1"/>
      <c r="F5" s="1" t="s">
        <v>35</v>
      </c>
      <c r="G5" s="1" t="s">
        <v>3</v>
      </c>
      <c r="H5" s="1" t="s">
        <v>4</v>
      </c>
      <c r="I5" s="1" t="s">
        <v>13</v>
      </c>
      <c r="J5" s="1" t="s">
        <v>15</v>
      </c>
      <c r="K5" s="1"/>
      <c r="L5" s="1"/>
      <c r="M5" s="1"/>
    </row>
    <row r="6" spans="1:16" hidden="1" x14ac:dyDescent="0.2">
      <c r="A6">
        <v>1</v>
      </c>
      <c r="B6" t="s">
        <v>86</v>
      </c>
      <c r="C6" t="s">
        <v>384</v>
      </c>
      <c r="D6" s="4">
        <f t="shared" ref="D6" si="0">SEARCH(" ",C6,1)</f>
        <v>6</v>
      </c>
      <c r="E6" s="4" t="str">
        <f t="shared" ref="E6" si="1">RIGHT(C6,LEN(C6)-D6) &amp; " " &amp; LEFT(C6,D6)</f>
        <v xml:space="preserve">Mach David </v>
      </c>
      <c r="F6" t="s">
        <v>385</v>
      </c>
      <c r="G6" t="s">
        <v>1157</v>
      </c>
      <c r="H6">
        <v>5.7809999999999997</v>
      </c>
      <c r="I6" s="6">
        <f>H6/$H$6*10000*$I$4</f>
        <v>9000</v>
      </c>
      <c r="J6" s="10" t="s">
        <v>1200</v>
      </c>
    </row>
    <row r="7" spans="1:16" hidden="1" x14ac:dyDescent="0.2">
      <c r="A7">
        <v>2</v>
      </c>
      <c r="B7" t="s">
        <v>406</v>
      </c>
      <c r="C7" t="s">
        <v>407</v>
      </c>
      <c r="D7" s="4">
        <f t="shared" ref="D7:D45" si="2">SEARCH(" ",C7,1)</f>
        <v>6</v>
      </c>
      <c r="E7" s="4" t="str">
        <f t="shared" ref="E7:E45" si="3">RIGHT(C7,LEN(C7)-D7) &amp; " " &amp; LEFT(C7,D7)</f>
        <v xml:space="preserve">Staryszak Karol </v>
      </c>
      <c r="F7" t="s">
        <v>408</v>
      </c>
      <c r="G7" t="s">
        <v>1158</v>
      </c>
      <c r="H7">
        <v>5.7359999999999998</v>
      </c>
      <c r="I7" s="6">
        <f t="shared" ref="I7:I45" si="4">H7/$H$6*10000*$I$4</f>
        <v>8929.94291645044</v>
      </c>
      <c r="J7" s="10" t="s">
        <v>1200</v>
      </c>
    </row>
    <row r="8" spans="1:16" hidden="1" x14ac:dyDescent="0.2">
      <c r="A8">
        <v>3</v>
      </c>
      <c r="B8" t="s">
        <v>420</v>
      </c>
      <c r="C8" t="s">
        <v>203</v>
      </c>
      <c r="D8" s="4">
        <f t="shared" si="2"/>
        <v>6</v>
      </c>
      <c r="E8" s="4" t="str">
        <f t="shared" si="3"/>
        <v xml:space="preserve">Weidlich Andre </v>
      </c>
      <c r="F8" t="s">
        <v>204</v>
      </c>
      <c r="G8" t="s">
        <v>439</v>
      </c>
      <c r="H8">
        <v>5.7080000000000002</v>
      </c>
      <c r="I8" s="6">
        <f t="shared" si="4"/>
        <v>8886.3518422418274</v>
      </c>
      <c r="J8" s="10" t="s">
        <v>1200</v>
      </c>
    </row>
    <row r="9" spans="1:16" hidden="1" x14ac:dyDescent="0.2">
      <c r="A9">
        <v>4</v>
      </c>
      <c r="B9" t="s">
        <v>77</v>
      </c>
      <c r="C9" t="s">
        <v>1159</v>
      </c>
      <c r="D9" s="4">
        <f t="shared" si="2"/>
        <v>8</v>
      </c>
      <c r="E9" s="4" t="str">
        <f t="shared" si="3"/>
        <v xml:space="preserve">Kessler Andreas </v>
      </c>
      <c r="F9" t="s">
        <v>341</v>
      </c>
      <c r="G9" t="s">
        <v>1160</v>
      </c>
      <c r="H9">
        <v>5.69</v>
      </c>
      <c r="I9" s="6">
        <f t="shared" si="4"/>
        <v>8858.3290088220056</v>
      </c>
      <c r="J9" s="10" t="s">
        <v>1200</v>
      </c>
    </row>
    <row r="10" spans="1:16" hidden="1" x14ac:dyDescent="0.2">
      <c r="A10">
        <v>5</v>
      </c>
      <c r="B10" t="s">
        <v>164</v>
      </c>
      <c r="C10" t="s">
        <v>266</v>
      </c>
      <c r="D10" s="4">
        <f t="shared" si="2"/>
        <v>5</v>
      </c>
      <c r="E10" s="4" t="str">
        <f t="shared" si="3"/>
        <v xml:space="preserve">Krejcirik Petr </v>
      </c>
      <c r="F10" t="s">
        <v>68</v>
      </c>
      <c r="G10" t="s">
        <v>787</v>
      </c>
      <c r="H10">
        <v>5.6459999999999999</v>
      </c>
      <c r="I10" s="6">
        <f t="shared" si="4"/>
        <v>8789.8287493513235</v>
      </c>
      <c r="J10" s="10" t="s">
        <v>1200</v>
      </c>
    </row>
    <row r="11" spans="1:16" hidden="1" x14ac:dyDescent="0.2">
      <c r="A11">
        <v>6</v>
      </c>
      <c r="B11" t="s">
        <v>416</v>
      </c>
      <c r="C11" t="s">
        <v>417</v>
      </c>
      <c r="D11" s="4">
        <f t="shared" si="2"/>
        <v>6</v>
      </c>
      <c r="E11" s="4" t="str">
        <f t="shared" si="3"/>
        <v xml:space="preserve">Goretzki Bernd </v>
      </c>
      <c r="F11" t="s">
        <v>418</v>
      </c>
      <c r="G11" t="s">
        <v>439</v>
      </c>
      <c r="H11">
        <v>5.6050000000000004</v>
      </c>
      <c r="I11" s="6">
        <f t="shared" si="4"/>
        <v>8725.9989621172808</v>
      </c>
      <c r="J11" s="10" t="s">
        <v>1200</v>
      </c>
    </row>
    <row r="12" spans="1:16" hidden="1" x14ac:dyDescent="0.2">
      <c r="A12">
        <v>7</v>
      </c>
      <c r="B12" t="s">
        <v>257</v>
      </c>
      <c r="C12" t="s">
        <v>258</v>
      </c>
      <c r="D12" s="4">
        <f t="shared" si="2"/>
        <v>8</v>
      </c>
      <c r="E12" s="4" t="str">
        <f t="shared" si="3"/>
        <v xml:space="preserve">Bednarczuk Zdislaw </v>
      </c>
      <c r="F12" t="s">
        <v>413</v>
      </c>
      <c r="G12" t="s">
        <v>414</v>
      </c>
      <c r="H12">
        <v>5.6040000000000001</v>
      </c>
      <c r="I12" s="6">
        <f t="shared" si="4"/>
        <v>8724.4421380384028</v>
      </c>
      <c r="J12" s="10" t="s">
        <v>1200</v>
      </c>
    </row>
    <row r="13" spans="1:16" hidden="1" x14ac:dyDescent="0.2">
      <c r="A13">
        <v>8</v>
      </c>
      <c r="B13">
        <v>12</v>
      </c>
      <c r="C13" t="s">
        <v>202</v>
      </c>
      <c r="D13" s="4">
        <f t="shared" si="2"/>
        <v>6</v>
      </c>
      <c r="E13" s="4" t="str">
        <f t="shared" si="3"/>
        <v xml:space="preserve">Krejcirik Radek </v>
      </c>
      <c r="F13" t="s">
        <v>68</v>
      </c>
      <c r="G13" t="s">
        <v>428</v>
      </c>
      <c r="H13">
        <v>5.5860000000000003</v>
      </c>
      <c r="I13" s="6">
        <f t="shared" si="4"/>
        <v>8696.4193046185792</v>
      </c>
      <c r="J13" s="10" t="s">
        <v>1200</v>
      </c>
    </row>
    <row r="14" spans="1:16" hidden="1" x14ac:dyDescent="0.2">
      <c r="A14">
        <v>9</v>
      </c>
      <c r="B14" t="s">
        <v>412</v>
      </c>
      <c r="C14" t="s">
        <v>1161</v>
      </c>
      <c r="D14" s="4">
        <f t="shared" si="2"/>
        <v>5</v>
      </c>
      <c r="E14" s="4" t="str">
        <f t="shared" si="3"/>
        <v xml:space="preserve">Smielkiewicz Andy </v>
      </c>
      <c r="F14" t="s">
        <v>372</v>
      </c>
      <c r="G14" t="s">
        <v>1158</v>
      </c>
      <c r="H14">
        <v>5.5659999999999998</v>
      </c>
      <c r="I14" s="6">
        <f t="shared" si="4"/>
        <v>8665.2828230409959</v>
      </c>
      <c r="J14" s="10" t="s">
        <v>1200</v>
      </c>
    </row>
    <row r="15" spans="1:16" hidden="1" x14ac:dyDescent="0.2">
      <c r="A15">
        <v>9</v>
      </c>
      <c r="B15" t="s">
        <v>422</v>
      </c>
      <c r="C15" t="s">
        <v>423</v>
      </c>
      <c r="D15" s="4">
        <f t="shared" si="2"/>
        <v>7</v>
      </c>
      <c r="E15" s="4" t="str">
        <f t="shared" si="3"/>
        <v xml:space="preserve">Dul Tomasz </v>
      </c>
      <c r="F15" t="s">
        <v>424</v>
      </c>
      <c r="G15" t="s">
        <v>425</v>
      </c>
      <c r="H15">
        <v>5.5659999999999998</v>
      </c>
      <c r="I15" s="6">
        <f t="shared" si="4"/>
        <v>8665.2828230409959</v>
      </c>
      <c r="J15" s="10" t="s">
        <v>1200</v>
      </c>
    </row>
    <row r="16" spans="1:16" hidden="1" x14ac:dyDescent="0.2">
      <c r="A16">
        <v>11</v>
      </c>
      <c r="B16" t="s">
        <v>368</v>
      </c>
      <c r="C16" t="s">
        <v>421</v>
      </c>
      <c r="D16" s="4">
        <f t="shared" si="2"/>
        <v>10</v>
      </c>
      <c r="E16" s="4" t="str">
        <f t="shared" si="3"/>
        <v xml:space="preserve">Downar Arkadiusz </v>
      </c>
      <c r="F16" t="s">
        <v>1162</v>
      </c>
      <c r="G16" t="s">
        <v>1158</v>
      </c>
      <c r="H16">
        <v>5.4870000000000001</v>
      </c>
      <c r="I16" s="6">
        <f t="shared" si="4"/>
        <v>8542.29372080955</v>
      </c>
      <c r="J16" s="10" t="s">
        <v>1200</v>
      </c>
    </row>
    <row r="17" spans="1:14" hidden="1" x14ac:dyDescent="0.2">
      <c r="A17">
        <v>12</v>
      </c>
      <c r="B17" t="s">
        <v>49</v>
      </c>
      <c r="C17" t="s">
        <v>18</v>
      </c>
      <c r="D17" s="4">
        <f t="shared" si="2"/>
        <v>5</v>
      </c>
      <c r="E17" s="4" t="str">
        <f t="shared" si="3"/>
        <v xml:space="preserve">Kusbach Jiri </v>
      </c>
      <c r="F17" t="s">
        <v>80</v>
      </c>
      <c r="G17" t="s">
        <v>411</v>
      </c>
      <c r="H17">
        <v>5.48</v>
      </c>
      <c r="I17" s="6">
        <f t="shared" si="4"/>
        <v>8531.395952257395</v>
      </c>
      <c r="J17" s="10" t="s">
        <v>1200</v>
      </c>
    </row>
    <row r="18" spans="1:14" hidden="1" x14ac:dyDescent="0.2">
      <c r="A18">
        <v>13</v>
      </c>
      <c r="B18" t="s">
        <v>1163</v>
      </c>
      <c r="C18" t="s">
        <v>426</v>
      </c>
      <c r="D18" s="4">
        <f t="shared" si="2"/>
        <v>7</v>
      </c>
      <c r="E18" s="4" t="str">
        <f t="shared" si="3"/>
        <v xml:space="preserve">Kornacki Lukasz </v>
      </c>
      <c r="F18" t="s">
        <v>427</v>
      </c>
      <c r="G18" t="s">
        <v>1158</v>
      </c>
      <c r="H18">
        <v>5.38</v>
      </c>
      <c r="I18" s="6">
        <f t="shared" si="4"/>
        <v>8375.713544369486</v>
      </c>
      <c r="J18" s="10" t="s">
        <v>1200</v>
      </c>
    </row>
    <row r="19" spans="1:14" hidden="1" x14ac:dyDescent="0.2">
      <c r="A19">
        <v>14</v>
      </c>
      <c r="B19" t="s">
        <v>415</v>
      </c>
      <c r="C19" t="s">
        <v>256</v>
      </c>
      <c r="D19" s="4">
        <f t="shared" si="2"/>
        <v>7</v>
      </c>
      <c r="E19" s="4" t="str">
        <f t="shared" si="3"/>
        <v xml:space="preserve">Staryszak Leszek </v>
      </c>
      <c r="F19" t="s">
        <v>273</v>
      </c>
      <c r="G19" t="s">
        <v>1158</v>
      </c>
      <c r="H19">
        <v>5.3049999999999997</v>
      </c>
      <c r="I19" s="6">
        <f t="shared" si="4"/>
        <v>8258.9517384535557</v>
      </c>
      <c r="J19" s="10" t="s">
        <v>1200</v>
      </c>
    </row>
    <row r="20" spans="1:14" hidden="1" x14ac:dyDescent="0.2">
      <c r="A20">
        <v>15</v>
      </c>
      <c r="B20" t="s">
        <v>87</v>
      </c>
      <c r="C20" t="s">
        <v>1164</v>
      </c>
      <c r="D20" s="4">
        <f t="shared" si="2"/>
        <v>5</v>
      </c>
      <c r="E20" s="4" t="str">
        <f t="shared" si="3"/>
        <v xml:space="preserve">Pánek Petr </v>
      </c>
      <c r="F20" t="s">
        <v>1165</v>
      </c>
      <c r="G20" t="s">
        <v>1166</v>
      </c>
      <c r="H20">
        <v>5.29</v>
      </c>
      <c r="I20" s="6">
        <f t="shared" si="4"/>
        <v>8235.5993772703696</v>
      </c>
      <c r="J20" s="10" t="s">
        <v>1200</v>
      </c>
      <c r="N20" s="10"/>
    </row>
    <row r="21" spans="1:14" hidden="1" x14ac:dyDescent="0.2">
      <c r="A21">
        <v>16</v>
      </c>
      <c r="B21" t="s">
        <v>210</v>
      </c>
      <c r="C21" t="s">
        <v>272</v>
      </c>
      <c r="D21" s="4">
        <f t="shared" si="2"/>
        <v>6</v>
      </c>
      <c r="E21" s="4" t="str">
        <f t="shared" si="3"/>
        <v xml:space="preserve">Sawczuk Marek </v>
      </c>
      <c r="F21" t="s">
        <v>273</v>
      </c>
      <c r="G21" t="s">
        <v>1158</v>
      </c>
      <c r="H21">
        <v>5.218</v>
      </c>
      <c r="I21" s="6">
        <f t="shared" si="4"/>
        <v>8123.5080435910741</v>
      </c>
      <c r="J21" s="10" t="s">
        <v>1200</v>
      </c>
    </row>
    <row r="22" spans="1:14" hidden="1" x14ac:dyDescent="0.2">
      <c r="A22">
        <v>17</v>
      </c>
      <c r="B22" t="s">
        <v>601</v>
      </c>
      <c r="C22" t="s">
        <v>1167</v>
      </c>
      <c r="D22" s="4">
        <f t="shared" si="2"/>
        <v>7</v>
      </c>
      <c r="E22" s="4" t="str">
        <f t="shared" si="3"/>
        <v xml:space="preserve">NEGRO Kornel </v>
      </c>
      <c r="F22" t="s">
        <v>1168</v>
      </c>
      <c r="G22" t="s">
        <v>1169</v>
      </c>
      <c r="H22">
        <v>5.1719999999999997</v>
      </c>
      <c r="I22" s="6">
        <f t="shared" si="4"/>
        <v>8051.8941359626369</v>
      </c>
      <c r="J22" s="10" t="s">
        <v>1200</v>
      </c>
    </row>
    <row r="23" spans="1:14" hidden="1" x14ac:dyDescent="0.2">
      <c r="A23">
        <v>18</v>
      </c>
      <c r="B23" t="s">
        <v>431</v>
      </c>
      <c r="C23" t="s">
        <v>356</v>
      </c>
      <c r="D23" s="4">
        <f t="shared" si="2"/>
        <v>7</v>
      </c>
      <c r="E23" s="4" t="str">
        <f t="shared" si="3"/>
        <v xml:space="preserve">Sven Oliver </v>
      </c>
      <c r="F23" t="s">
        <v>357</v>
      </c>
      <c r="G23" t="s">
        <v>1158</v>
      </c>
      <c r="H23">
        <v>5.17</v>
      </c>
      <c r="I23" s="6">
        <f t="shared" si="4"/>
        <v>8048.7804878048773</v>
      </c>
      <c r="J23" s="10" t="s">
        <v>1200</v>
      </c>
    </row>
    <row r="24" spans="1:14" x14ac:dyDescent="0.2">
      <c r="A24">
        <v>19</v>
      </c>
      <c r="B24" t="s">
        <v>78</v>
      </c>
      <c r="C24" t="s">
        <v>1170</v>
      </c>
      <c r="D24" s="4">
        <f t="shared" si="2"/>
        <v>4</v>
      </c>
      <c r="E24" s="4" t="str">
        <f t="shared" si="3"/>
        <v xml:space="preserve">Divok Ján </v>
      </c>
      <c r="F24" t="s">
        <v>1132</v>
      </c>
      <c r="G24" t="s">
        <v>623</v>
      </c>
      <c r="H24">
        <v>5.1289999999999996</v>
      </c>
      <c r="I24" s="6">
        <f t="shared" si="4"/>
        <v>7984.9507005708347</v>
      </c>
      <c r="J24" s="10" t="s">
        <v>1200</v>
      </c>
      <c r="N24" s="10" t="s">
        <v>17</v>
      </c>
    </row>
    <row r="25" spans="1:14" hidden="1" x14ac:dyDescent="0.2">
      <c r="A25">
        <v>20</v>
      </c>
      <c r="B25" t="s">
        <v>165</v>
      </c>
      <c r="C25" t="s">
        <v>59</v>
      </c>
      <c r="D25" s="4">
        <f t="shared" si="2"/>
        <v>5</v>
      </c>
      <c r="E25" s="4" t="str">
        <f t="shared" si="3"/>
        <v xml:space="preserve">Novak Ivan </v>
      </c>
      <c r="F25" t="s">
        <v>184</v>
      </c>
      <c r="G25" t="s">
        <v>432</v>
      </c>
      <c r="H25">
        <v>5.1219999999999999</v>
      </c>
      <c r="I25" s="6">
        <f t="shared" si="4"/>
        <v>7974.0529320186824</v>
      </c>
      <c r="J25" s="10" t="s">
        <v>1200</v>
      </c>
    </row>
    <row r="26" spans="1:14" hidden="1" x14ac:dyDescent="0.2">
      <c r="A26">
        <v>21</v>
      </c>
      <c r="B26" t="s">
        <v>435</v>
      </c>
      <c r="C26" t="s">
        <v>1171</v>
      </c>
      <c r="D26" s="4">
        <f t="shared" si="2"/>
        <v>5</v>
      </c>
      <c r="E26" s="4" t="str">
        <f t="shared" si="3"/>
        <v xml:space="preserve">Mészáros Máté </v>
      </c>
      <c r="F26" t="s">
        <v>1172</v>
      </c>
      <c r="G26" t="s">
        <v>71</v>
      </c>
      <c r="H26">
        <v>4.9889999999999999</v>
      </c>
      <c r="I26" s="6">
        <f t="shared" si="4"/>
        <v>7766.9953295277637</v>
      </c>
      <c r="J26" s="10" t="s">
        <v>1200</v>
      </c>
    </row>
    <row r="27" spans="1:14" hidden="1" x14ac:dyDescent="0.2">
      <c r="A27">
        <v>22</v>
      </c>
      <c r="B27" t="s">
        <v>383</v>
      </c>
      <c r="C27" t="s">
        <v>489</v>
      </c>
      <c r="D27" s="4">
        <f t="shared" si="2"/>
        <v>6</v>
      </c>
      <c r="E27" s="4" t="str">
        <f t="shared" si="3"/>
        <v xml:space="preserve">Netušilová Alena </v>
      </c>
      <c r="F27" t="s">
        <v>308</v>
      </c>
      <c r="G27" t="s">
        <v>875</v>
      </c>
      <c r="H27">
        <v>4.952</v>
      </c>
      <c r="I27" s="6">
        <f t="shared" si="4"/>
        <v>7709.3928386092384</v>
      </c>
      <c r="J27" s="10" t="s">
        <v>1200</v>
      </c>
    </row>
    <row r="28" spans="1:14" x14ac:dyDescent="0.2">
      <c r="A28">
        <v>23</v>
      </c>
      <c r="B28" t="s">
        <v>166</v>
      </c>
      <c r="C28" t="s">
        <v>1173</v>
      </c>
      <c r="D28" s="4">
        <f t="shared" si="2"/>
        <v>6</v>
      </c>
      <c r="E28" s="4" t="str">
        <f t="shared" si="3"/>
        <v xml:space="preserve">Jakubčák Ľubík </v>
      </c>
      <c r="F28" t="s">
        <v>50</v>
      </c>
      <c r="G28" t="s">
        <v>72</v>
      </c>
      <c r="H28">
        <v>4.9509999999999996</v>
      </c>
      <c r="I28" s="6">
        <f t="shared" si="4"/>
        <v>7707.8360145303577</v>
      </c>
      <c r="J28" s="10" t="s">
        <v>1200</v>
      </c>
      <c r="N28" s="10" t="s">
        <v>17</v>
      </c>
    </row>
    <row r="29" spans="1:14" hidden="1" x14ac:dyDescent="0.2">
      <c r="A29">
        <v>24</v>
      </c>
      <c r="B29" t="s">
        <v>207</v>
      </c>
      <c r="C29" t="s">
        <v>208</v>
      </c>
      <c r="D29" s="4">
        <f t="shared" si="2"/>
        <v>6</v>
      </c>
      <c r="E29" s="4" t="str">
        <f t="shared" si="3"/>
        <v xml:space="preserve">Osi Zsolt </v>
      </c>
      <c r="F29" t="s">
        <v>442</v>
      </c>
      <c r="G29" t="s">
        <v>1174</v>
      </c>
      <c r="H29">
        <v>4.9219999999999997</v>
      </c>
      <c r="I29" s="6">
        <f t="shared" si="4"/>
        <v>7662.6881162428654</v>
      </c>
      <c r="J29" s="10" t="s">
        <v>1200</v>
      </c>
    </row>
    <row r="30" spans="1:14" hidden="1" x14ac:dyDescent="0.2">
      <c r="A30">
        <v>25</v>
      </c>
      <c r="B30" t="s">
        <v>93</v>
      </c>
      <c r="C30" t="s">
        <v>129</v>
      </c>
      <c r="D30" s="4">
        <f t="shared" si="2"/>
        <v>6</v>
      </c>
      <c r="E30" s="4" t="str">
        <f t="shared" si="3"/>
        <v xml:space="preserve">Sindely Janos </v>
      </c>
      <c r="F30" t="s">
        <v>70</v>
      </c>
      <c r="G30" t="s">
        <v>1157</v>
      </c>
      <c r="H30">
        <v>4.6500000000000004</v>
      </c>
      <c r="I30" s="6">
        <f t="shared" si="4"/>
        <v>7239.2319667877546</v>
      </c>
      <c r="J30" s="10" t="s">
        <v>1200</v>
      </c>
    </row>
    <row r="31" spans="1:14" hidden="1" x14ac:dyDescent="0.2">
      <c r="A31">
        <v>26</v>
      </c>
      <c r="B31" t="s">
        <v>211</v>
      </c>
      <c r="C31" t="s">
        <v>1175</v>
      </c>
      <c r="D31" s="4">
        <f t="shared" si="2"/>
        <v>6</v>
      </c>
      <c r="E31" s="4" t="str">
        <f t="shared" si="3"/>
        <v xml:space="preserve">&amp; Csonka Kapuy </v>
      </c>
      <c r="G31" t="s">
        <v>1176</v>
      </c>
      <c r="H31">
        <v>4.49</v>
      </c>
      <c r="I31" s="6">
        <f t="shared" si="4"/>
        <v>6990.1401141671004</v>
      </c>
      <c r="J31" s="10" t="s">
        <v>1200</v>
      </c>
    </row>
    <row r="32" spans="1:14" hidden="1" x14ac:dyDescent="0.2">
      <c r="A32">
        <v>27</v>
      </c>
      <c r="B32" t="s">
        <v>359</v>
      </c>
      <c r="C32" t="s">
        <v>1177</v>
      </c>
      <c r="D32" s="4">
        <f t="shared" si="2"/>
        <v>7</v>
      </c>
      <c r="E32" s="4" t="str">
        <f t="shared" si="3"/>
        <v xml:space="preserve">Chudoment Tomasz </v>
      </c>
      <c r="G32" t="s">
        <v>1178</v>
      </c>
      <c r="H32">
        <v>4.3550000000000004</v>
      </c>
      <c r="I32" s="6">
        <f t="shared" si="4"/>
        <v>6779.9688635184239</v>
      </c>
      <c r="J32" s="10" t="s">
        <v>1200</v>
      </c>
    </row>
    <row r="33" spans="1:14" hidden="1" x14ac:dyDescent="0.2">
      <c r="A33">
        <v>28</v>
      </c>
      <c r="B33" t="s">
        <v>436</v>
      </c>
      <c r="C33" t="s">
        <v>1179</v>
      </c>
      <c r="D33" s="4">
        <f t="shared" si="2"/>
        <v>8</v>
      </c>
      <c r="E33" s="4" t="str">
        <f t="shared" si="3"/>
        <v xml:space="preserve">Bartoník Oldřich </v>
      </c>
      <c r="F33" t="s">
        <v>80</v>
      </c>
      <c r="G33" t="s">
        <v>411</v>
      </c>
      <c r="H33">
        <v>4.1520000000000001</v>
      </c>
      <c r="I33" s="6">
        <f t="shared" si="4"/>
        <v>6463.9335755059683</v>
      </c>
      <c r="J33" s="10" t="s">
        <v>1200</v>
      </c>
    </row>
    <row r="34" spans="1:14" hidden="1" x14ac:dyDescent="0.2">
      <c r="A34">
        <v>29</v>
      </c>
      <c r="B34">
        <v>29</v>
      </c>
      <c r="C34" t="s">
        <v>1180</v>
      </c>
      <c r="D34" s="4">
        <f t="shared" si="2"/>
        <v>8</v>
      </c>
      <c r="E34" s="4" t="str">
        <f t="shared" si="3"/>
        <v xml:space="preserve">Majewski Andrzej </v>
      </c>
      <c r="F34" t="s">
        <v>1181</v>
      </c>
      <c r="G34" t="s">
        <v>1158</v>
      </c>
      <c r="H34">
        <v>4.093</v>
      </c>
      <c r="I34" s="6">
        <f t="shared" si="4"/>
        <v>6372.080954852102</v>
      </c>
      <c r="J34" s="10" t="s">
        <v>1200</v>
      </c>
    </row>
    <row r="35" spans="1:14" hidden="1" x14ac:dyDescent="0.2">
      <c r="A35">
        <v>30</v>
      </c>
      <c r="B35" t="s">
        <v>825</v>
      </c>
      <c r="C35" t="s">
        <v>1182</v>
      </c>
      <c r="D35" s="4">
        <f t="shared" si="2"/>
        <v>7</v>
      </c>
      <c r="E35" s="4" t="str">
        <f t="shared" si="3"/>
        <v xml:space="preserve">Reti István </v>
      </c>
      <c r="F35" t="s">
        <v>1168</v>
      </c>
      <c r="G35" t="s">
        <v>1158</v>
      </c>
      <c r="H35">
        <v>4.0709999999999997</v>
      </c>
      <c r="I35" s="6">
        <f t="shared" si="4"/>
        <v>6337.8308251167618</v>
      </c>
      <c r="J35" s="10" t="s">
        <v>1200</v>
      </c>
    </row>
    <row r="36" spans="1:14" hidden="1" x14ac:dyDescent="0.2">
      <c r="A36">
        <v>31</v>
      </c>
      <c r="B36" t="s">
        <v>438</v>
      </c>
      <c r="C36" t="s">
        <v>206</v>
      </c>
      <c r="D36" s="4">
        <f t="shared" si="2"/>
        <v>9</v>
      </c>
      <c r="E36" s="4" t="str">
        <f t="shared" si="3"/>
        <v xml:space="preserve">Belakova Gabriela </v>
      </c>
      <c r="F36" t="s">
        <v>28</v>
      </c>
      <c r="G36" t="s">
        <v>439</v>
      </c>
      <c r="H36">
        <v>3.871</v>
      </c>
      <c r="I36" s="6">
        <f t="shared" si="4"/>
        <v>6026.4660093409448</v>
      </c>
      <c r="J36" s="10" t="s">
        <v>1200</v>
      </c>
    </row>
    <row r="37" spans="1:14" hidden="1" x14ac:dyDescent="0.2">
      <c r="A37">
        <v>32</v>
      </c>
      <c r="B37" t="s">
        <v>1183</v>
      </c>
      <c r="C37" t="s">
        <v>1184</v>
      </c>
      <c r="D37" s="4">
        <f t="shared" si="2"/>
        <v>6</v>
      </c>
      <c r="E37" s="4" t="s">
        <v>223</v>
      </c>
      <c r="F37" t="s">
        <v>1185</v>
      </c>
      <c r="G37" t="s">
        <v>1186</v>
      </c>
      <c r="H37">
        <v>3.63</v>
      </c>
      <c r="I37" s="6">
        <f t="shared" si="4"/>
        <v>5651.271406331085</v>
      </c>
      <c r="J37" s="10" t="s">
        <v>1200</v>
      </c>
      <c r="N37" s="10"/>
    </row>
    <row r="38" spans="1:14" hidden="1" x14ac:dyDescent="0.2">
      <c r="A38">
        <v>33</v>
      </c>
      <c r="B38" t="s">
        <v>429</v>
      </c>
      <c r="C38" t="s">
        <v>430</v>
      </c>
      <c r="D38" s="4">
        <f t="shared" si="2"/>
        <v>10</v>
      </c>
      <c r="E38" s="4" t="str">
        <f t="shared" si="3"/>
        <v xml:space="preserve">Stefańczyk Arkadiusz </v>
      </c>
      <c r="F38" t="s">
        <v>1187</v>
      </c>
      <c r="G38" t="s">
        <v>1160</v>
      </c>
      <c r="H38">
        <v>3.62</v>
      </c>
      <c r="I38" s="6">
        <f t="shared" si="4"/>
        <v>5635.7031655422943</v>
      </c>
      <c r="J38" s="10" t="s">
        <v>1200</v>
      </c>
      <c r="N38" s="10"/>
    </row>
    <row r="39" spans="1:14" x14ac:dyDescent="0.2">
      <c r="A39">
        <v>34</v>
      </c>
      <c r="B39" t="s">
        <v>91</v>
      </c>
      <c r="C39" t="s">
        <v>212</v>
      </c>
      <c r="D39" s="4">
        <f t="shared" si="2"/>
        <v>6</v>
      </c>
      <c r="E39" s="4" t="str">
        <f t="shared" si="3"/>
        <v xml:space="preserve">Benedikt Lukas </v>
      </c>
      <c r="F39" t="s">
        <v>11</v>
      </c>
      <c r="G39" t="s">
        <v>795</v>
      </c>
      <c r="H39">
        <v>3.0449999999999999</v>
      </c>
      <c r="I39" s="6">
        <f t="shared" si="4"/>
        <v>4740.5293201868199</v>
      </c>
      <c r="J39" s="10" t="s">
        <v>1200</v>
      </c>
      <c r="N39" t="s">
        <v>17</v>
      </c>
    </row>
    <row r="40" spans="1:14" hidden="1" x14ac:dyDescent="0.2">
      <c r="A40">
        <v>35</v>
      </c>
      <c r="B40" t="s">
        <v>277</v>
      </c>
      <c r="C40" t="s">
        <v>278</v>
      </c>
      <c r="D40" s="4">
        <f t="shared" si="2"/>
        <v>7</v>
      </c>
      <c r="E40" s="4" t="str">
        <f t="shared" si="3"/>
        <v xml:space="preserve">Polutnik Erazem </v>
      </c>
      <c r="F40" t="s">
        <v>279</v>
      </c>
      <c r="G40" t="s">
        <v>439</v>
      </c>
      <c r="H40">
        <v>2.8119999999999998</v>
      </c>
      <c r="I40" s="6">
        <f t="shared" si="4"/>
        <v>4377.7893098079921</v>
      </c>
      <c r="J40" s="10" t="s">
        <v>1200</v>
      </c>
      <c r="N40" s="10"/>
    </row>
    <row r="41" spans="1:14" hidden="1" x14ac:dyDescent="0.2">
      <c r="A41">
        <v>36</v>
      </c>
      <c r="B41" t="s">
        <v>539</v>
      </c>
      <c r="C41" t="s">
        <v>299</v>
      </c>
      <c r="D41" s="4">
        <f t="shared" si="2"/>
        <v>7</v>
      </c>
      <c r="E41" s="4" t="str">
        <f t="shared" si="3"/>
        <v xml:space="preserve">Szabadfi Botond </v>
      </c>
      <c r="F41" t="s">
        <v>1188</v>
      </c>
      <c r="G41" t="s">
        <v>1158</v>
      </c>
      <c r="H41">
        <v>2.3380000000000001</v>
      </c>
      <c r="I41" s="6">
        <f t="shared" si="4"/>
        <v>3639.8546964193051</v>
      </c>
      <c r="J41" s="10" t="s">
        <v>1200</v>
      </c>
    </row>
    <row r="42" spans="1:14" hidden="1" x14ac:dyDescent="0.2">
      <c r="A42">
        <v>37</v>
      </c>
      <c r="B42" t="s">
        <v>1189</v>
      </c>
      <c r="C42" t="s">
        <v>1190</v>
      </c>
      <c r="D42" s="4">
        <f t="shared" si="2"/>
        <v>6</v>
      </c>
      <c r="E42" s="4" t="s">
        <v>222</v>
      </c>
      <c r="F42" t="s">
        <v>1191</v>
      </c>
      <c r="G42" t="s">
        <v>1192</v>
      </c>
      <c r="H42">
        <v>2.0859999999999999</v>
      </c>
      <c r="I42" s="6">
        <f t="shared" si="4"/>
        <v>3247.5350285417749</v>
      </c>
      <c r="J42" s="10" t="s">
        <v>1200</v>
      </c>
      <c r="N42" s="10"/>
    </row>
    <row r="43" spans="1:14" x14ac:dyDescent="0.2">
      <c r="A43">
        <v>38</v>
      </c>
      <c r="B43" t="s">
        <v>101</v>
      </c>
      <c r="C43" t="s">
        <v>1193</v>
      </c>
      <c r="D43" s="4">
        <f t="shared" si="2"/>
        <v>4</v>
      </c>
      <c r="E43" s="4" t="str">
        <f t="shared" si="3"/>
        <v xml:space="preserve">Keher Ján </v>
      </c>
      <c r="F43" t="s">
        <v>28</v>
      </c>
      <c r="G43" t="s">
        <v>623</v>
      </c>
      <c r="H43">
        <v>1.3859999999999999</v>
      </c>
      <c r="I43" s="6">
        <f t="shared" si="4"/>
        <v>2157.7581733264142</v>
      </c>
      <c r="J43" s="10" t="s">
        <v>1200</v>
      </c>
      <c r="N43" s="10" t="s">
        <v>17</v>
      </c>
    </row>
    <row r="44" spans="1:14" hidden="1" x14ac:dyDescent="0.2">
      <c r="A44">
        <v>39</v>
      </c>
      <c r="B44" t="s">
        <v>1194</v>
      </c>
      <c r="C44" t="s">
        <v>369</v>
      </c>
      <c r="D44" s="4">
        <f t="shared" si="2"/>
        <v>8</v>
      </c>
      <c r="E44" s="4" t="str">
        <f t="shared" si="3"/>
        <v xml:space="preserve">Pietraszkiewicz Dariusz </v>
      </c>
      <c r="F44" t="s">
        <v>1195</v>
      </c>
      <c r="G44" t="s">
        <v>1196</v>
      </c>
      <c r="H44">
        <v>1.194</v>
      </c>
      <c r="I44" s="6">
        <f t="shared" si="4"/>
        <v>1858.8479501816294</v>
      </c>
      <c r="J44" s="10" t="s">
        <v>1200</v>
      </c>
    </row>
    <row r="45" spans="1:14" hidden="1" x14ac:dyDescent="0.2">
      <c r="A45">
        <v>40</v>
      </c>
      <c r="B45" t="s">
        <v>789</v>
      </c>
      <c r="C45" t="s">
        <v>1197</v>
      </c>
      <c r="D45" s="4">
        <f t="shared" si="2"/>
        <v>4</v>
      </c>
      <c r="E45" s="4" t="str">
        <f t="shared" si="3"/>
        <v xml:space="preserve">Granvig Dahl Jan </v>
      </c>
      <c r="F45" t="s">
        <v>1198</v>
      </c>
      <c r="G45" t="s">
        <v>1199</v>
      </c>
      <c r="H45">
        <v>0</v>
      </c>
      <c r="I45" s="6">
        <f t="shared" si="4"/>
        <v>0</v>
      </c>
      <c r="J45" s="10" t="s">
        <v>1200</v>
      </c>
      <c r="N45" s="10"/>
    </row>
    <row r="46" spans="1:14" hidden="1" x14ac:dyDescent="0.2">
      <c r="D46" s="4"/>
      <c r="E46" s="4"/>
      <c r="I46" s="6"/>
      <c r="J46" s="10"/>
    </row>
    <row r="47" spans="1:14" hidden="1" x14ac:dyDescent="0.2">
      <c r="D47" s="4"/>
      <c r="E47" s="4"/>
      <c r="I47" s="6"/>
      <c r="J47" s="10"/>
    </row>
    <row r="48" spans="1:14" hidden="1" x14ac:dyDescent="0.2">
      <c r="D48" s="4"/>
      <c r="E48" s="4"/>
      <c r="I48" s="6"/>
      <c r="J48" s="10"/>
    </row>
    <row r="49" spans="4:10" hidden="1" x14ac:dyDescent="0.2">
      <c r="D49" s="4"/>
      <c r="E49" s="4"/>
      <c r="I49" s="6"/>
      <c r="J49" s="10"/>
    </row>
    <row r="50" spans="4:10" hidden="1" x14ac:dyDescent="0.2">
      <c r="D50" s="4"/>
      <c r="E50" s="4"/>
      <c r="I50" s="6"/>
      <c r="J50" s="10"/>
    </row>
    <row r="51" spans="4:10" hidden="1" x14ac:dyDescent="0.2"/>
    <row r="52" spans="4:10" hidden="1" x14ac:dyDescent="0.2"/>
    <row r="53" spans="4:10" hidden="1" x14ac:dyDescent="0.2"/>
    <row r="54" spans="4:10" hidden="1" x14ac:dyDescent="0.2"/>
    <row r="55" spans="4:10" hidden="1" x14ac:dyDescent="0.2"/>
    <row r="56" spans="4:10" hidden="1" x14ac:dyDescent="0.2"/>
    <row r="57" spans="4:10" hidden="1" x14ac:dyDescent="0.2"/>
    <row r="58" spans="4:10" hidden="1" x14ac:dyDescent="0.2"/>
    <row r="59" spans="4:10" hidden="1" x14ac:dyDescent="0.2"/>
    <row r="60" spans="4:10" hidden="1" x14ac:dyDescent="0.2"/>
    <row r="61" spans="4:10" hidden="1" x14ac:dyDescent="0.2"/>
    <row r="62" spans="4:10" hidden="1" x14ac:dyDescent="0.2"/>
  </sheetData>
  <autoFilter ref="N5:N62">
    <filterColumn colId="0">
      <customFilters>
        <customFilter operator="notEqual" val=" "/>
      </customFilters>
    </filterColumn>
  </autoFilter>
  <mergeCells count="3">
    <mergeCell ref="A1:H1"/>
    <mergeCell ref="A2:H2"/>
    <mergeCell ref="A3:H3"/>
  </mergeCells>
  <pageMargins left="0.7" right="0.7" top="0.75" bottom="0.75" header="0.3" footer="0.3"/>
  <pageSetup paperSize="9" orientation="portrait" verticalDpi="0" r:id="rId1"/>
  <headerFooter>
    <oddHeader>&amp;L&amp;"Arial"&amp;8&amp;K000000INTERNAL&amp;1#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P41"/>
  <sheetViews>
    <sheetView tabSelected="1" workbookViewId="0">
      <selection sqref="A1:H1"/>
    </sheetView>
  </sheetViews>
  <sheetFormatPr defaultRowHeight="12.75" x14ac:dyDescent="0.2"/>
  <cols>
    <col min="1" max="1" width="4.5703125" bestFit="1" customWidth="1"/>
    <col min="2" max="2" width="4.7109375" customWidth="1"/>
    <col min="3" max="3" width="19" bestFit="1" customWidth="1"/>
    <col min="4" max="4" width="3.7109375" customWidth="1"/>
    <col min="5" max="5" width="23.140625" bestFit="1" customWidth="1"/>
    <col min="6" max="6" width="22" bestFit="1" customWidth="1"/>
    <col min="7" max="7" width="13.42578125" hidden="1" customWidth="1"/>
    <col min="8" max="8" width="6" hidden="1" customWidth="1"/>
    <col min="9" max="9" width="16.7109375" bestFit="1" customWidth="1"/>
    <col min="10" max="10" width="15.7109375" bestFit="1" customWidth="1"/>
    <col min="11" max="11" width="2.140625" bestFit="1" customWidth="1"/>
    <col min="12" max="12" width="6.7109375" bestFit="1" customWidth="1"/>
    <col min="13" max="13" width="2.140625" bestFit="1" customWidth="1"/>
    <col min="15" max="15" width="3" customWidth="1"/>
    <col min="16" max="16" width="4.7109375" customWidth="1"/>
    <col min="17" max="17" width="19.5703125" bestFit="1" customWidth="1"/>
    <col min="18" max="18" width="5.5703125" customWidth="1"/>
    <col min="19" max="19" width="31.42578125" bestFit="1" customWidth="1"/>
    <col min="20" max="20" width="16.28515625" bestFit="1" customWidth="1"/>
    <col min="21" max="21" width="8.7109375" customWidth="1"/>
    <col min="22" max="22" width="6" customWidth="1"/>
    <col min="23" max="23" width="7.7109375" customWidth="1"/>
    <col min="24" max="24" width="8.28515625" customWidth="1"/>
    <col min="25" max="26" width="7.7109375" customWidth="1"/>
  </cols>
  <sheetData>
    <row r="1" spans="1:16" ht="18" x14ac:dyDescent="0.25">
      <c r="A1" s="19" t="s">
        <v>1201</v>
      </c>
      <c r="B1" s="19"/>
      <c r="C1" s="19"/>
      <c r="D1" s="19"/>
      <c r="E1" s="19"/>
      <c r="F1" s="19"/>
      <c r="G1" s="19"/>
      <c r="H1" s="19"/>
    </row>
    <row r="2" spans="1:16" ht="18" x14ac:dyDescent="0.25">
      <c r="A2" s="19" t="s">
        <v>1202</v>
      </c>
      <c r="B2" s="19"/>
      <c r="C2" s="19"/>
      <c r="D2" s="19"/>
      <c r="E2" s="19"/>
      <c r="F2" s="19"/>
      <c r="G2" s="19"/>
      <c r="H2" s="19"/>
    </row>
    <row r="3" spans="1:16" ht="18" x14ac:dyDescent="0.25">
      <c r="A3" s="19" t="s">
        <v>168</v>
      </c>
      <c r="B3" s="19"/>
      <c r="C3" s="19"/>
      <c r="D3" s="19"/>
      <c r="E3" s="19"/>
      <c r="F3" s="19"/>
      <c r="G3" s="19"/>
      <c r="H3" s="19"/>
    </row>
    <row r="4" spans="1:16" x14ac:dyDescent="0.2">
      <c r="A4" s="13" t="s">
        <v>29</v>
      </c>
      <c r="B4" s="7" t="s">
        <v>102</v>
      </c>
      <c r="C4" s="5" t="s">
        <v>31</v>
      </c>
      <c r="D4" s="5"/>
      <c r="E4" s="13">
        <v>16</v>
      </c>
      <c r="F4" s="5" t="s">
        <v>32</v>
      </c>
      <c r="G4" s="13">
        <v>4</v>
      </c>
      <c r="H4" s="5" t="s">
        <v>74</v>
      </c>
      <c r="I4" s="7">
        <f>B4*K4*M4</f>
        <v>0.5</v>
      </c>
      <c r="J4" s="5" t="s">
        <v>33</v>
      </c>
      <c r="K4" s="13">
        <f>MIN(E4/15,1)</f>
        <v>1</v>
      </c>
      <c r="L4" s="5" t="s">
        <v>34</v>
      </c>
      <c r="M4" s="11">
        <f>MIN(G4/4,1)</f>
        <v>1</v>
      </c>
      <c r="N4" s="5"/>
      <c r="O4" s="11"/>
      <c r="P4" s="11"/>
    </row>
    <row r="5" spans="1:16" x14ac:dyDescent="0.2">
      <c r="A5" s="1" t="s">
        <v>0</v>
      </c>
      <c r="B5" s="8" t="s">
        <v>1</v>
      </c>
      <c r="C5" s="1" t="s">
        <v>2</v>
      </c>
      <c r="D5" s="1"/>
      <c r="E5" s="1"/>
      <c r="F5" s="1" t="s">
        <v>35</v>
      </c>
      <c r="G5" s="1" t="s">
        <v>3</v>
      </c>
      <c r="H5" s="1" t="s">
        <v>4</v>
      </c>
      <c r="I5" s="1" t="s">
        <v>13</v>
      </c>
      <c r="J5" s="1" t="s">
        <v>15</v>
      </c>
      <c r="K5" s="1"/>
      <c r="L5" s="1"/>
      <c r="M5" s="1"/>
    </row>
    <row r="6" spans="1:16" hidden="1" x14ac:dyDescent="0.2">
      <c r="A6">
        <v>1</v>
      </c>
      <c r="B6" t="s">
        <v>445</v>
      </c>
      <c r="C6" t="s">
        <v>446</v>
      </c>
      <c r="D6" s="4">
        <f t="shared" ref="D6" si="0">SEARCH(" ",C6,1)</f>
        <v>7</v>
      </c>
      <c r="E6" s="4" t="str">
        <f t="shared" ref="E6" si="1">RIGHT(C6,LEN(C6)-D6) &amp; " " &amp; LEFT(C6,D6)</f>
        <v xml:space="preserve">CUPAK Michal </v>
      </c>
      <c r="F6" t="s">
        <v>1203</v>
      </c>
      <c r="G6" t="s">
        <v>1204</v>
      </c>
      <c r="H6">
        <v>2.7</v>
      </c>
      <c r="I6" s="6">
        <f>H6/$H$6*10000*$I$4</f>
        <v>5000</v>
      </c>
      <c r="J6" s="10" t="s">
        <v>1232</v>
      </c>
      <c r="N6" s="10"/>
    </row>
    <row r="7" spans="1:16" hidden="1" x14ac:dyDescent="0.2">
      <c r="A7">
        <v>2</v>
      </c>
      <c r="B7" t="s">
        <v>449</v>
      </c>
      <c r="C7" t="s">
        <v>450</v>
      </c>
      <c r="D7" s="4">
        <f t="shared" ref="D7:D21" si="2">SEARCH(" ",C7,1)</f>
        <v>4</v>
      </c>
      <c r="E7" s="4" t="str">
        <f t="shared" ref="E7:E21" si="3">RIGHT(C7,LEN(C7)-D7) &amp; " " &amp; LEFT(C7,D7)</f>
        <v xml:space="preserve">SPONER Jan </v>
      </c>
      <c r="F7" t="s">
        <v>1203</v>
      </c>
      <c r="G7" t="s">
        <v>1204</v>
      </c>
      <c r="H7">
        <v>2.6859999999999999</v>
      </c>
      <c r="I7" s="6">
        <f t="shared" ref="I7:I20" si="4">H7/$H$6*10000*$I$4</f>
        <v>4974.0740740740739</v>
      </c>
      <c r="J7" s="10" t="s">
        <v>1232</v>
      </c>
      <c r="N7" s="10"/>
    </row>
    <row r="8" spans="1:16" x14ac:dyDescent="0.2">
      <c r="A8">
        <v>3</v>
      </c>
      <c r="B8" t="s">
        <v>51</v>
      </c>
      <c r="C8" t="s">
        <v>1205</v>
      </c>
      <c r="D8" s="4">
        <f t="shared" si="2"/>
        <v>7</v>
      </c>
      <c r="E8" s="4" t="str">
        <f t="shared" si="3"/>
        <v xml:space="preserve">SCHULLER Edmund </v>
      </c>
      <c r="F8" t="s">
        <v>1206</v>
      </c>
      <c r="G8" t="s">
        <v>228</v>
      </c>
      <c r="H8">
        <v>2.661</v>
      </c>
      <c r="I8" s="6">
        <f t="shared" si="4"/>
        <v>4927.7777777777774</v>
      </c>
      <c r="J8" s="10" t="s">
        <v>1232</v>
      </c>
      <c r="N8" s="10" t="s">
        <v>17</v>
      </c>
    </row>
    <row r="9" spans="1:16" hidden="1" x14ac:dyDescent="0.2">
      <c r="A9">
        <v>4</v>
      </c>
      <c r="B9" t="s">
        <v>81</v>
      </c>
      <c r="C9" t="s">
        <v>1207</v>
      </c>
      <c r="D9" s="4">
        <f t="shared" si="2"/>
        <v>7</v>
      </c>
      <c r="E9" s="4" t="str">
        <f t="shared" si="3"/>
        <v xml:space="preserve">LESINGER Michal </v>
      </c>
      <c r="F9" t="s">
        <v>1208</v>
      </c>
      <c r="G9" t="s">
        <v>41</v>
      </c>
      <c r="H9">
        <v>2.6040000000000001</v>
      </c>
      <c r="I9" s="6">
        <f t="shared" si="4"/>
        <v>4822.2222222222226</v>
      </c>
      <c r="J9" s="10" t="s">
        <v>1232</v>
      </c>
      <c r="N9" s="10"/>
    </row>
    <row r="10" spans="1:16" hidden="1" x14ac:dyDescent="0.2">
      <c r="A10">
        <v>5</v>
      </c>
      <c r="B10" t="s">
        <v>307</v>
      </c>
      <c r="C10" t="s">
        <v>1209</v>
      </c>
      <c r="D10" s="4">
        <f t="shared" si="2"/>
        <v>4</v>
      </c>
      <c r="E10" s="4" t="str">
        <f t="shared" si="3"/>
        <v xml:space="preserve">HORAK Jan </v>
      </c>
      <c r="F10" t="s">
        <v>1210</v>
      </c>
      <c r="G10" t="s">
        <v>1211</v>
      </c>
      <c r="H10">
        <v>2.4830000000000001</v>
      </c>
      <c r="I10" s="6">
        <f t="shared" si="4"/>
        <v>4598.1481481481478</v>
      </c>
      <c r="J10" s="10" t="s">
        <v>1232</v>
      </c>
      <c r="N10" s="10"/>
    </row>
    <row r="11" spans="1:16" x14ac:dyDescent="0.2">
      <c r="A11">
        <v>6</v>
      </c>
      <c r="B11" t="s">
        <v>443</v>
      </c>
      <c r="C11" t="s">
        <v>1212</v>
      </c>
      <c r="D11" s="4">
        <f t="shared" si="2"/>
        <v>6</v>
      </c>
      <c r="E11" s="4" t="str">
        <f t="shared" si="3"/>
        <v xml:space="preserve">SUROVCIK Milan </v>
      </c>
      <c r="F11" t="s">
        <v>531</v>
      </c>
      <c r="G11" t="s">
        <v>41</v>
      </c>
      <c r="H11">
        <v>2.4670000000000001</v>
      </c>
      <c r="I11" s="6">
        <f t="shared" si="4"/>
        <v>4568.5185185185182</v>
      </c>
      <c r="J11" s="10" t="s">
        <v>1232</v>
      </c>
      <c r="N11" s="10" t="s">
        <v>17</v>
      </c>
    </row>
    <row r="12" spans="1:16" x14ac:dyDescent="0.2">
      <c r="A12">
        <v>7</v>
      </c>
      <c r="B12" t="s">
        <v>229</v>
      </c>
      <c r="C12" t="s">
        <v>1213</v>
      </c>
      <c r="D12" s="4">
        <f t="shared" si="2"/>
        <v>6</v>
      </c>
      <c r="E12" s="4" t="str">
        <f t="shared" si="3"/>
        <v xml:space="preserve">FRATRIK Tibor </v>
      </c>
      <c r="F12" t="s">
        <v>453</v>
      </c>
      <c r="G12" t="s">
        <v>1214</v>
      </c>
      <c r="H12">
        <v>2.14</v>
      </c>
      <c r="I12" s="6">
        <f t="shared" si="4"/>
        <v>3962.962962962963</v>
      </c>
      <c r="J12" s="10" t="s">
        <v>1232</v>
      </c>
      <c r="N12" s="10" t="s">
        <v>17</v>
      </c>
    </row>
    <row r="13" spans="1:16" x14ac:dyDescent="0.2">
      <c r="A13">
        <v>8</v>
      </c>
      <c r="B13" t="s">
        <v>1215</v>
      </c>
      <c r="C13" t="s">
        <v>1216</v>
      </c>
      <c r="D13" s="4">
        <f t="shared" si="2"/>
        <v>6</v>
      </c>
      <c r="E13" s="4" t="str">
        <f t="shared" si="3"/>
        <v xml:space="preserve">SATRAPA Tomas </v>
      </c>
      <c r="F13" t="s">
        <v>105</v>
      </c>
      <c r="G13" t="s">
        <v>1217</v>
      </c>
      <c r="H13">
        <v>2.0019999999999998</v>
      </c>
      <c r="I13" s="6">
        <f t="shared" si="4"/>
        <v>3707.4074074074065</v>
      </c>
      <c r="J13" s="10" t="s">
        <v>1232</v>
      </c>
      <c r="N13" s="10" t="s">
        <v>17</v>
      </c>
    </row>
    <row r="14" spans="1:16" x14ac:dyDescent="0.2">
      <c r="A14">
        <v>9</v>
      </c>
      <c r="B14" t="s">
        <v>36</v>
      </c>
      <c r="C14" t="s">
        <v>1218</v>
      </c>
      <c r="D14" s="4">
        <f t="shared" si="2"/>
        <v>6</v>
      </c>
      <c r="E14" s="4" t="str">
        <f t="shared" si="3"/>
        <v xml:space="preserve">SEMAN Marek </v>
      </c>
      <c r="F14" t="s">
        <v>113</v>
      </c>
      <c r="G14" t="s">
        <v>1204</v>
      </c>
      <c r="H14">
        <v>1.83</v>
      </c>
      <c r="I14" s="6">
        <f t="shared" si="4"/>
        <v>3388.8888888888891</v>
      </c>
      <c r="J14" s="10" t="s">
        <v>1232</v>
      </c>
      <c r="N14" s="10" t="s">
        <v>17</v>
      </c>
    </row>
    <row r="15" spans="1:16" x14ac:dyDescent="0.2">
      <c r="A15">
        <v>10</v>
      </c>
      <c r="B15" t="s">
        <v>171</v>
      </c>
      <c r="C15" t="s">
        <v>1219</v>
      </c>
      <c r="D15" s="4">
        <f t="shared" si="2"/>
        <v>8</v>
      </c>
      <c r="E15" s="4" t="str">
        <f t="shared" si="3"/>
        <v xml:space="preserve">BELUSKO Lubomir </v>
      </c>
      <c r="F15" t="s">
        <v>113</v>
      </c>
      <c r="G15" t="s">
        <v>1220</v>
      </c>
      <c r="H15">
        <v>1.7889999999999999</v>
      </c>
      <c r="I15" s="6">
        <f t="shared" si="4"/>
        <v>3312.9629629629626</v>
      </c>
      <c r="J15" s="10" t="s">
        <v>1232</v>
      </c>
      <c r="N15" s="10" t="s">
        <v>17</v>
      </c>
    </row>
    <row r="16" spans="1:16" x14ac:dyDescent="0.2">
      <c r="A16">
        <v>11</v>
      </c>
      <c r="B16" t="s">
        <v>88</v>
      </c>
      <c r="C16" t="s">
        <v>452</v>
      </c>
      <c r="D16" s="4">
        <f t="shared" si="2"/>
        <v>6</v>
      </c>
      <c r="E16" s="4" t="str">
        <f t="shared" si="3"/>
        <v xml:space="preserve">GASPAROVIC Peter </v>
      </c>
      <c r="F16" t="s">
        <v>453</v>
      </c>
      <c r="G16" t="s">
        <v>53</v>
      </c>
      <c r="H16">
        <v>1.6879999999999999</v>
      </c>
      <c r="I16" s="6">
        <f t="shared" si="4"/>
        <v>3125.9259259259261</v>
      </c>
      <c r="J16" s="10" t="s">
        <v>1232</v>
      </c>
      <c r="N16" s="10" t="s">
        <v>17</v>
      </c>
    </row>
    <row r="17" spans="1:14" hidden="1" x14ac:dyDescent="0.2">
      <c r="A17">
        <v>12</v>
      </c>
      <c r="B17" t="s">
        <v>457</v>
      </c>
      <c r="C17" t="s">
        <v>1221</v>
      </c>
      <c r="D17" s="4">
        <f t="shared" si="2"/>
        <v>6</v>
      </c>
      <c r="E17" s="4" t="str">
        <f t="shared" si="3"/>
        <v xml:space="preserve">BORS Gabor </v>
      </c>
      <c r="F17" t="s">
        <v>1222</v>
      </c>
      <c r="G17" t="s">
        <v>1223</v>
      </c>
      <c r="H17">
        <v>1.552</v>
      </c>
      <c r="I17" s="6">
        <f t="shared" si="4"/>
        <v>2874.0740740740739</v>
      </c>
      <c r="J17" s="10" t="s">
        <v>1232</v>
      </c>
      <c r="N17" s="10"/>
    </row>
    <row r="18" spans="1:14" hidden="1" x14ac:dyDescent="0.2">
      <c r="A18">
        <v>13</v>
      </c>
      <c r="B18" t="s">
        <v>210</v>
      </c>
      <c r="C18" t="s">
        <v>1224</v>
      </c>
      <c r="D18" s="4">
        <f t="shared" si="2"/>
        <v>8</v>
      </c>
      <c r="E18" s="4" t="str">
        <f t="shared" si="3"/>
        <v xml:space="preserve">KOUNOVSKY Oldrich </v>
      </c>
      <c r="F18" t="s">
        <v>1203</v>
      </c>
      <c r="G18" t="s">
        <v>1204</v>
      </c>
      <c r="H18">
        <v>1.496</v>
      </c>
      <c r="I18" s="6">
        <f t="shared" si="4"/>
        <v>2770.3703703703704</v>
      </c>
      <c r="J18" s="10" t="s">
        <v>1232</v>
      </c>
      <c r="N18" s="10"/>
    </row>
    <row r="19" spans="1:14" x14ac:dyDescent="0.2">
      <c r="A19">
        <v>14</v>
      </c>
      <c r="B19" t="s">
        <v>144</v>
      </c>
      <c r="C19" t="s">
        <v>451</v>
      </c>
      <c r="D19" s="4">
        <f t="shared" si="2"/>
        <v>6</v>
      </c>
      <c r="E19" s="4" t="str">
        <f t="shared" si="3"/>
        <v xml:space="preserve">SEDMAK Peter </v>
      </c>
      <c r="F19" t="s">
        <v>104</v>
      </c>
      <c r="G19" t="s">
        <v>145</v>
      </c>
      <c r="H19">
        <v>1.427</v>
      </c>
      <c r="I19" s="6">
        <f t="shared" si="4"/>
        <v>2642.5925925925926</v>
      </c>
      <c r="J19" s="10" t="s">
        <v>1232</v>
      </c>
      <c r="N19" s="10" t="s">
        <v>17</v>
      </c>
    </row>
    <row r="20" spans="1:14" hidden="1" x14ac:dyDescent="0.2">
      <c r="A20">
        <v>15</v>
      </c>
      <c r="B20" t="s">
        <v>458</v>
      </c>
      <c r="C20" t="s">
        <v>1225</v>
      </c>
      <c r="D20" s="4">
        <f t="shared" si="2"/>
        <v>7</v>
      </c>
      <c r="E20" s="4" t="str">
        <f t="shared" si="3"/>
        <v xml:space="preserve">HACKL Albert </v>
      </c>
      <c r="F20" t="s">
        <v>1222</v>
      </c>
      <c r="G20" t="s">
        <v>1226</v>
      </c>
      <c r="H20">
        <v>1.4159999999999999</v>
      </c>
      <c r="I20" s="6">
        <f t="shared" si="4"/>
        <v>2622.2222222222217</v>
      </c>
      <c r="J20" s="10" t="s">
        <v>1232</v>
      </c>
      <c r="N20" s="10"/>
    </row>
    <row r="21" spans="1:14" x14ac:dyDescent="0.2">
      <c r="A21">
        <v>16</v>
      </c>
      <c r="B21" t="s">
        <v>98</v>
      </c>
      <c r="C21" t="s">
        <v>454</v>
      </c>
      <c r="D21" s="4">
        <f t="shared" si="2"/>
        <v>7</v>
      </c>
      <c r="E21" s="4" t="str">
        <f t="shared" si="3"/>
        <v xml:space="preserve">MARINCAK Martin </v>
      </c>
      <c r="F21" t="s">
        <v>113</v>
      </c>
      <c r="G21" t="s">
        <v>1204</v>
      </c>
      <c r="H21">
        <v>919</v>
      </c>
      <c r="I21" s="6">
        <f>H21/$H$6*10*$I$4</f>
        <v>1701.8518518518517</v>
      </c>
      <c r="J21" s="10" t="s">
        <v>1232</v>
      </c>
      <c r="N21" s="10" t="s">
        <v>17</v>
      </c>
    </row>
    <row r="22" spans="1:14" x14ac:dyDescent="0.2">
      <c r="A22">
        <v>17</v>
      </c>
      <c r="B22" t="s">
        <v>538</v>
      </c>
      <c r="C22" t="s">
        <v>1227</v>
      </c>
      <c r="D22" s="4">
        <f t="shared" ref="D22:D24" si="5">SEARCH(" ",C22,1)</f>
        <v>10</v>
      </c>
      <c r="E22" s="4" t="str">
        <f t="shared" ref="E22:E24" si="6">RIGHT(C22,LEN(C22)-D22) &amp; " " &amp; LEFT(C22,D22)</f>
        <v xml:space="preserve">KRAK Rastislav </v>
      </c>
      <c r="F22" t="s">
        <v>118</v>
      </c>
      <c r="G22" t="s">
        <v>53</v>
      </c>
      <c r="H22">
        <v>560</v>
      </c>
      <c r="I22" s="6">
        <f t="shared" ref="I22:I24" si="7">H22/$H$6*10*$I$4</f>
        <v>1037.037037037037</v>
      </c>
      <c r="J22" s="10" t="s">
        <v>1232</v>
      </c>
      <c r="N22" s="10" t="s">
        <v>17</v>
      </c>
    </row>
    <row r="23" spans="1:14" x14ac:dyDescent="0.2">
      <c r="A23">
        <v>18</v>
      </c>
      <c r="B23" t="s">
        <v>42</v>
      </c>
      <c r="C23" t="s">
        <v>456</v>
      </c>
      <c r="D23" s="4">
        <f t="shared" si="5"/>
        <v>6</v>
      </c>
      <c r="E23" s="4" t="str">
        <f t="shared" si="6"/>
        <v xml:space="preserve">USIAK Peter </v>
      </c>
      <c r="F23" t="s">
        <v>120</v>
      </c>
      <c r="G23" t="s">
        <v>1228</v>
      </c>
      <c r="H23">
        <v>525</v>
      </c>
      <c r="I23" s="6">
        <f t="shared" si="7"/>
        <v>972.22222222222217</v>
      </c>
      <c r="J23" s="10" t="s">
        <v>1232</v>
      </c>
      <c r="N23" s="10" t="s">
        <v>17</v>
      </c>
    </row>
    <row r="24" spans="1:14" x14ac:dyDescent="0.2">
      <c r="A24">
        <v>19</v>
      </c>
      <c r="B24" t="s">
        <v>1229</v>
      </c>
      <c r="C24" t="s">
        <v>1230</v>
      </c>
      <c r="D24" s="4">
        <f t="shared" si="5"/>
        <v>6</v>
      </c>
      <c r="E24" s="4" t="str">
        <f t="shared" si="6"/>
        <v xml:space="preserve">ZIAK Peter </v>
      </c>
      <c r="F24" t="s">
        <v>104</v>
      </c>
      <c r="G24" t="s">
        <v>1231</v>
      </c>
      <c r="H24">
        <v>0</v>
      </c>
      <c r="I24" s="6">
        <f t="shared" si="7"/>
        <v>0</v>
      </c>
      <c r="J24" s="10" t="s">
        <v>1232</v>
      </c>
      <c r="N24" s="10" t="s">
        <v>17</v>
      </c>
    </row>
    <row r="25" spans="1:14" hidden="1" x14ac:dyDescent="0.2"/>
    <row r="26" spans="1:14" hidden="1" x14ac:dyDescent="0.2"/>
    <row r="27" spans="1:14" hidden="1" x14ac:dyDescent="0.2"/>
    <row r="28" spans="1:14" hidden="1" x14ac:dyDescent="0.2"/>
    <row r="29" spans="1:14" hidden="1" x14ac:dyDescent="0.2"/>
    <row r="30" spans="1:14" hidden="1" x14ac:dyDescent="0.2"/>
    <row r="31" spans="1:14" hidden="1" x14ac:dyDescent="0.2"/>
    <row r="32" spans="1:14" hidden="1" x14ac:dyDescent="0.2"/>
    <row r="33" hidden="1" x14ac:dyDescent="0.2"/>
    <row r="34" hidden="1" x14ac:dyDescent="0.2"/>
    <row r="35" hidden="1" x14ac:dyDescent="0.2"/>
    <row r="36" hidden="1" x14ac:dyDescent="0.2"/>
    <row r="37" hidden="1" x14ac:dyDescent="0.2"/>
    <row r="38" hidden="1" x14ac:dyDescent="0.2"/>
    <row r="39" hidden="1" x14ac:dyDescent="0.2"/>
    <row r="40" hidden="1" x14ac:dyDescent="0.2"/>
    <row r="41" hidden="1" x14ac:dyDescent="0.2"/>
  </sheetData>
  <autoFilter ref="N5:N41">
    <filterColumn colId="0">
      <customFilters>
        <customFilter operator="notEqual" val=" "/>
      </customFilters>
    </filterColumn>
  </autoFilter>
  <mergeCells count="3">
    <mergeCell ref="A1:H1"/>
    <mergeCell ref="A2:H2"/>
    <mergeCell ref="A3:H3"/>
  </mergeCells>
  <pageMargins left="0.7" right="0.7" top="0.75" bottom="0.75" header="0.3" footer="0.3"/>
  <pageSetup paperSize="9" orientation="portrait" r:id="rId1"/>
  <headerFooter>
    <oddHeader>&amp;L&amp;"Arial"&amp;8&amp;K000000INTERNAL&amp;1#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P20"/>
  <sheetViews>
    <sheetView workbookViewId="0">
      <selection sqref="A1:H1"/>
    </sheetView>
  </sheetViews>
  <sheetFormatPr defaultRowHeight="12.75" x14ac:dyDescent="0.2"/>
  <cols>
    <col min="1" max="1" width="4.5703125" bestFit="1" customWidth="1"/>
    <col min="2" max="2" width="4.42578125" customWidth="1"/>
    <col min="3" max="3" width="16.42578125" bestFit="1" customWidth="1"/>
    <col min="4" max="4" width="4.5703125" customWidth="1"/>
    <col min="5" max="5" width="19.85546875" bestFit="1" customWidth="1"/>
    <col min="6" max="6" width="22" bestFit="1" customWidth="1"/>
    <col min="7" max="7" width="15.7109375" hidden="1" customWidth="1"/>
    <col min="8" max="8" width="6" hidden="1" customWidth="1"/>
    <col min="9" max="9" width="16.7109375" bestFit="1" customWidth="1"/>
    <col min="10" max="10" width="17.42578125" bestFit="1" customWidth="1"/>
    <col min="11" max="11" width="13.7109375" bestFit="1" customWidth="1"/>
    <col min="12" max="12" width="6.7109375" bestFit="1" customWidth="1"/>
    <col min="13" max="13" width="2.140625" bestFit="1" customWidth="1"/>
    <col min="14" max="14" width="4.85546875" bestFit="1" customWidth="1"/>
    <col min="16" max="16" width="3" customWidth="1"/>
    <col min="17" max="17" width="4.85546875" customWidth="1"/>
    <col min="18" max="18" width="22.28515625" bestFit="1" customWidth="1"/>
    <col min="19" max="19" width="5.5703125" customWidth="1"/>
    <col min="20" max="20" width="24.5703125" bestFit="1" customWidth="1"/>
    <col min="21" max="21" width="16.140625" bestFit="1" customWidth="1"/>
    <col min="22" max="22" width="8.7109375" customWidth="1"/>
    <col min="23" max="23" width="6" customWidth="1"/>
    <col min="24" max="24" width="7.7109375" customWidth="1"/>
    <col min="25" max="25" width="8.28515625" customWidth="1"/>
    <col min="26" max="27" width="7.7109375" customWidth="1"/>
  </cols>
  <sheetData>
    <row r="1" spans="1:16" ht="18" x14ac:dyDescent="0.25">
      <c r="A1" s="19" t="s">
        <v>1201</v>
      </c>
      <c r="B1" s="19"/>
      <c r="C1" s="19"/>
      <c r="D1" s="19"/>
      <c r="E1" s="19"/>
      <c r="F1" s="19"/>
      <c r="G1" s="19"/>
      <c r="H1" s="19"/>
    </row>
    <row r="2" spans="1:16" ht="18" x14ac:dyDescent="0.25">
      <c r="A2" s="19" t="s">
        <v>1202</v>
      </c>
      <c r="B2" s="19"/>
      <c r="C2" s="19"/>
      <c r="D2" s="19"/>
      <c r="E2" s="19"/>
      <c r="F2" s="19"/>
      <c r="G2" s="19"/>
      <c r="H2" s="19"/>
    </row>
    <row r="3" spans="1:16" ht="18" x14ac:dyDescent="0.25">
      <c r="A3" s="19" t="s">
        <v>1233</v>
      </c>
      <c r="B3" s="19"/>
      <c r="C3" s="19"/>
      <c r="D3" s="19"/>
      <c r="E3" s="19"/>
      <c r="F3" s="19"/>
      <c r="G3" s="19"/>
      <c r="H3" s="19"/>
    </row>
    <row r="4" spans="1:16" x14ac:dyDescent="0.2">
      <c r="A4" s="13" t="s">
        <v>29</v>
      </c>
      <c r="B4" s="7" t="s">
        <v>102</v>
      </c>
      <c r="C4" s="5" t="s">
        <v>31</v>
      </c>
      <c r="D4" s="5"/>
      <c r="E4" s="13">
        <v>15</v>
      </c>
      <c r="F4" s="5" t="s">
        <v>32</v>
      </c>
      <c r="G4" s="13">
        <v>4</v>
      </c>
      <c r="H4" s="5" t="s">
        <v>74</v>
      </c>
      <c r="I4" s="7">
        <f>B4*K4*M4</f>
        <v>0.5</v>
      </c>
      <c r="J4" s="5" t="s">
        <v>33</v>
      </c>
      <c r="K4" s="13">
        <f>MIN(E4/15,1)</f>
        <v>1</v>
      </c>
      <c r="L4" s="5" t="s">
        <v>34</v>
      </c>
      <c r="M4" s="11">
        <f>MIN(G4/4,1)</f>
        <v>1</v>
      </c>
      <c r="N4" s="5"/>
      <c r="O4" s="11"/>
      <c r="P4" s="11"/>
    </row>
    <row r="5" spans="1:16" x14ac:dyDescent="0.2">
      <c r="A5" s="1" t="s">
        <v>0</v>
      </c>
      <c r="B5" s="8" t="s">
        <v>1</v>
      </c>
      <c r="C5" s="1" t="s">
        <v>2</v>
      </c>
      <c r="D5" s="1"/>
      <c r="E5" s="1"/>
      <c r="F5" s="1" t="s">
        <v>35</v>
      </c>
      <c r="G5" s="1" t="s">
        <v>3</v>
      </c>
      <c r="H5" s="1" t="s">
        <v>4</v>
      </c>
      <c r="I5" s="1" t="s">
        <v>13</v>
      </c>
      <c r="J5" s="1" t="s">
        <v>15</v>
      </c>
      <c r="K5" s="1"/>
      <c r="L5" s="1"/>
      <c r="M5" s="1"/>
    </row>
    <row r="6" spans="1:16" x14ac:dyDescent="0.2">
      <c r="A6">
        <v>1</v>
      </c>
      <c r="B6" t="s">
        <v>176</v>
      </c>
      <c r="C6" t="s">
        <v>459</v>
      </c>
      <c r="D6" s="4">
        <f t="shared" ref="D6" si="0">SEARCH(" ",C6,1)</f>
        <v>7</v>
      </c>
      <c r="E6" s="4" t="str">
        <f t="shared" ref="E6" si="1">RIGHT(C6,LEN(C6)-D6) &amp; " " &amp; LEFT(C6,D6)</f>
        <v xml:space="preserve">KUBOVCIK Viliam </v>
      </c>
      <c r="F6" t="s">
        <v>118</v>
      </c>
      <c r="G6" t="s">
        <v>1234</v>
      </c>
      <c r="H6">
        <v>2.532</v>
      </c>
      <c r="I6" s="6">
        <f>H6/$H$6*10000*$I$4</f>
        <v>5000</v>
      </c>
      <c r="J6" s="10" t="s">
        <v>1262</v>
      </c>
      <c r="N6" s="10" t="s">
        <v>17</v>
      </c>
    </row>
    <row r="7" spans="1:16" x14ac:dyDescent="0.2">
      <c r="A7">
        <v>2</v>
      </c>
      <c r="B7">
        <v>12</v>
      </c>
      <c r="C7" t="s">
        <v>1235</v>
      </c>
      <c r="D7" s="4">
        <f t="shared" ref="D7:D15" si="2">SEARCH(" ",C7,1)</f>
        <v>7</v>
      </c>
      <c r="E7" s="4" t="str">
        <f t="shared" ref="E7:E15" si="3">RIGHT(C7,LEN(C7)-D7) &amp; " " &amp; LEFT(C7,D7)</f>
        <v xml:space="preserve">FURJES Martin </v>
      </c>
      <c r="F7" t="s">
        <v>453</v>
      </c>
      <c r="G7" t="s">
        <v>1236</v>
      </c>
      <c r="H7">
        <v>2.468</v>
      </c>
      <c r="I7" s="6">
        <f t="shared" ref="I7:I18" si="4">H7/$H$6*10000*$I$4</f>
        <v>4873.6176935229068</v>
      </c>
      <c r="J7" s="10" t="s">
        <v>1262</v>
      </c>
      <c r="N7" s="10" t="s">
        <v>17</v>
      </c>
    </row>
    <row r="8" spans="1:16" hidden="1" x14ac:dyDescent="0.2">
      <c r="A8">
        <v>3</v>
      </c>
      <c r="B8" t="s">
        <v>87</v>
      </c>
      <c r="C8" t="s">
        <v>1237</v>
      </c>
      <c r="D8" s="4">
        <f t="shared" si="2"/>
        <v>5</v>
      </c>
      <c r="E8" s="4" t="str">
        <f t="shared" si="3"/>
        <v xml:space="preserve">HOTOVY Petr </v>
      </c>
      <c r="F8" t="s">
        <v>1238</v>
      </c>
      <c r="G8" t="s">
        <v>1239</v>
      </c>
      <c r="H8">
        <v>2.4569999999999999</v>
      </c>
      <c r="I8" s="6">
        <f t="shared" si="4"/>
        <v>4851.8957345971558</v>
      </c>
      <c r="J8" s="10" t="s">
        <v>1262</v>
      </c>
      <c r="N8" s="10"/>
    </row>
    <row r="9" spans="1:16" x14ac:dyDescent="0.2">
      <c r="A9">
        <v>4</v>
      </c>
      <c r="B9" t="s">
        <v>399</v>
      </c>
      <c r="C9" t="s">
        <v>447</v>
      </c>
      <c r="D9" s="4">
        <f t="shared" si="2"/>
        <v>6</v>
      </c>
      <c r="E9" s="4" t="str">
        <f t="shared" si="3"/>
        <v xml:space="preserve">STRAKA Marek </v>
      </c>
      <c r="F9" t="s">
        <v>1240</v>
      </c>
      <c r="G9" t="s">
        <v>1241</v>
      </c>
      <c r="H9">
        <v>2.4449999999999998</v>
      </c>
      <c r="I9" s="6">
        <f t="shared" si="4"/>
        <v>4828.1990521327016</v>
      </c>
      <c r="J9" s="10" t="s">
        <v>1262</v>
      </c>
      <c r="N9" s="10" t="s">
        <v>17</v>
      </c>
    </row>
    <row r="10" spans="1:16" x14ac:dyDescent="0.2">
      <c r="A10">
        <v>5</v>
      </c>
      <c r="B10" t="s">
        <v>1242</v>
      </c>
      <c r="C10" t="s">
        <v>444</v>
      </c>
      <c r="D10" s="4">
        <f t="shared" si="2"/>
        <v>6</v>
      </c>
      <c r="E10" s="4" t="str">
        <f t="shared" si="3"/>
        <v xml:space="preserve">NOGA Tibor </v>
      </c>
      <c r="F10" t="s">
        <v>453</v>
      </c>
      <c r="G10" t="s">
        <v>1243</v>
      </c>
      <c r="H10">
        <v>2.3479999999999999</v>
      </c>
      <c r="I10" s="6">
        <f t="shared" si="4"/>
        <v>4636.650868878357</v>
      </c>
      <c r="J10" s="10" t="s">
        <v>1262</v>
      </c>
      <c r="N10" s="10" t="s">
        <v>17</v>
      </c>
    </row>
    <row r="11" spans="1:16" x14ac:dyDescent="0.2">
      <c r="A11">
        <v>6</v>
      </c>
      <c r="B11" t="s">
        <v>1244</v>
      </c>
      <c r="C11" t="s">
        <v>1245</v>
      </c>
      <c r="D11" s="4">
        <f t="shared" si="2"/>
        <v>10</v>
      </c>
      <c r="E11" s="4" t="str">
        <f t="shared" si="3"/>
        <v xml:space="preserve">JESENSKY Branislav </v>
      </c>
      <c r="F11" t="s">
        <v>1246</v>
      </c>
      <c r="G11" t="s">
        <v>1247</v>
      </c>
      <c r="H11">
        <v>2.3239999999999998</v>
      </c>
      <c r="I11" s="6">
        <f t="shared" si="4"/>
        <v>4589.2575039494468</v>
      </c>
      <c r="J11" s="10" t="s">
        <v>1262</v>
      </c>
      <c r="N11" s="10" t="s">
        <v>17</v>
      </c>
    </row>
    <row r="12" spans="1:16" x14ac:dyDescent="0.2">
      <c r="A12">
        <v>7</v>
      </c>
      <c r="B12" t="s">
        <v>84</v>
      </c>
      <c r="C12" t="s">
        <v>1248</v>
      </c>
      <c r="D12" s="4">
        <f t="shared" si="2"/>
        <v>10</v>
      </c>
      <c r="E12" s="4" t="s">
        <v>778</v>
      </c>
      <c r="F12" t="s">
        <v>105</v>
      </c>
      <c r="G12" t="s">
        <v>55</v>
      </c>
      <c r="H12">
        <v>1.978</v>
      </c>
      <c r="I12" s="6">
        <f t="shared" si="4"/>
        <v>3906.0031595576615</v>
      </c>
      <c r="J12" s="10" t="s">
        <v>1262</v>
      </c>
      <c r="N12" s="10" t="s">
        <v>17</v>
      </c>
    </row>
    <row r="13" spans="1:16" x14ac:dyDescent="0.2">
      <c r="A13">
        <v>8</v>
      </c>
      <c r="B13" t="s">
        <v>166</v>
      </c>
      <c r="C13" t="s">
        <v>1249</v>
      </c>
      <c r="D13" s="4">
        <f t="shared" si="2"/>
        <v>8</v>
      </c>
      <c r="E13" s="4" t="str">
        <f t="shared" si="3"/>
        <v xml:space="preserve">JAKUBCAK Lubomir </v>
      </c>
      <c r="F13" t="s">
        <v>453</v>
      </c>
      <c r="G13" t="s">
        <v>1250</v>
      </c>
      <c r="H13">
        <v>1.8320000000000001</v>
      </c>
      <c r="I13" s="6">
        <f t="shared" si="4"/>
        <v>3617.6935229067931</v>
      </c>
      <c r="J13" s="10" t="s">
        <v>1262</v>
      </c>
      <c r="N13" s="10" t="s">
        <v>17</v>
      </c>
    </row>
    <row r="14" spans="1:16" x14ac:dyDescent="0.2">
      <c r="A14">
        <v>9</v>
      </c>
      <c r="B14" t="s">
        <v>117</v>
      </c>
      <c r="C14" t="s">
        <v>1251</v>
      </c>
      <c r="D14" s="4">
        <f t="shared" si="2"/>
        <v>7</v>
      </c>
      <c r="E14" s="4" t="str">
        <f t="shared" si="3"/>
        <v xml:space="preserve">&amp; KOLLAR KROMKA </v>
      </c>
      <c r="F14" t="s">
        <v>118</v>
      </c>
      <c r="G14" t="s">
        <v>1250</v>
      </c>
      <c r="H14">
        <v>1.7629999999999999</v>
      </c>
      <c r="I14" s="6">
        <f t="shared" si="4"/>
        <v>3481.4375987361768</v>
      </c>
      <c r="J14" s="10" t="s">
        <v>1262</v>
      </c>
      <c r="N14" s="10" t="s">
        <v>17</v>
      </c>
    </row>
    <row r="15" spans="1:16" hidden="1" x14ac:dyDescent="0.2">
      <c r="A15">
        <v>10</v>
      </c>
      <c r="B15" t="s">
        <v>76</v>
      </c>
      <c r="C15" t="s">
        <v>1252</v>
      </c>
      <c r="D15" s="4">
        <f t="shared" si="2"/>
        <v>8</v>
      </c>
      <c r="E15" s="4" t="str">
        <f t="shared" si="3"/>
        <v xml:space="preserve">MORAVCOVA Barbora </v>
      </c>
      <c r="F15" t="s">
        <v>1210</v>
      </c>
      <c r="G15" t="s">
        <v>1253</v>
      </c>
      <c r="H15">
        <v>1.6850000000000001</v>
      </c>
      <c r="I15" s="6">
        <f t="shared" si="4"/>
        <v>3327.4091627172197</v>
      </c>
      <c r="J15" s="10" t="s">
        <v>1262</v>
      </c>
      <c r="N15" s="10"/>
    </row>
    <row r="16" spans="1:16" x14ac:dyDescent="0.2">
      <c r="A16">
        <v>11</v>
      </c>
      <c r="B16" t="s">
        <v>1254</v>
      </c>
      <c r="C16" t="s">
        <v>1255</v>
      </c>
      <c r="D16" s="4">
        <f t="shared" ref="D16:D20" si="5">SEARCH(" ",C16,1)</f>
        <v>5</v>
      </c>
      <c r="E16" s="4" t="str">
        <f t="shared" ref="E16:E20" si="6">RIGHT(C16,LEN(C16)-D16) &amp; " " &amp; LEFT(C16,D16)</f>
        <v xml:space="preserve">JEDLICKA Petr </v>
      </c>
      <c r="F16" t="s">
        <v>1203</v>
      </c>
      <c r="G16" t="s">
        <v>1256</v>
      </c>
      <c r="H16">
        <v>1.5880000000000001</v>
      </c>
      <c r="I16" s="6">
        <f t="shared" si="4"/>
        <v>3135.8609794628755</v>
      </c>
      <c r="J16" s="10" t="s">
        <v>1262</v>
      </c>
    </row>
    <row r="17" spans="1:14" x14ac:dyDescent="0.2">
      <c r="A17">
        <v>12</v>
      </c>
      <c r="B17" t="s">
        <v>5</v>
      </c>
      <c r="C17" t="s">
        <v>1257</v>
      </c>
      <c r="D17" s="4">
        <f t="shared" si="5"/>
        <v>6</v>
      </c>
      <c r="E17" s="4" t="str">
        <f t="shared" si="6"/>
        <v xml:space="preserve">ABONYI Petar </v>
      </c>
      <c r="F17" t="s">
        <v>462</v>
      </c>
      <c r="G17" t="s">
        <v>1258</v>
      </c>
      <c r="H17">
        <v>1.492</v>
      </c>
      <c r="I17" s="6">
        <f t="shared" si="4"/>
        <v>2946.2875197472354</v>
      </c>
      <c r="J17" s="10" t="s">
        <v>1262</v>
      </c>
      <c r="N17" s="10" t="s">
        <v>17</v>
      </c>
    </row>
    <row r="18" spans="1:14" x14ac:dyDescent="0.2">
      <c r="A18">
        <v>13</v>
      </c>
      <c r="B18" t="s">
        <v>89</v>
      </c>
      <c r="C18" t="s">
        <v>464</v>
      </c>
      <c r="D18" s="4">
        <f t="shared" si="5"/>
        <v>6</v>
      </c>
      <c r="E18" s="4" t="str">
        <f t="shared" si="6"/>
        <v xml:space="preserve">LOJDL Milan </v>
      </c>
      <c r="F18" t="s">
        <v>104</v>
      </c>
      <c r="G18" t="s">
        <v>1241</v>
      </c>
      <c r="H18">
        <v>1.49</v>
      </c>
      <c r="I18" s="6">
        <f t="shared" si="4"/>
        <v>2942.338072669826</v>
      </c>
      <c r="J18" s="10" t="s">
        <v>1262</v>
      </c>
      <c r="N18" s="10" t="s">
        <v>17</v>
      </c>
    </row>
    <row r="19" spans="1:14" x14ac:dyDescent="0.2">
      <c r="A19">
        <v>14</v>
      </c>
      <c r="B19" t="s">
        <v>364</v>
      </c>
      <c r="C19" t="s">
        <v>1259</v>
      </c>
      <c r="D19" s="4">
        <f t="shared" si="5"/>
        <v>6</v>
      </c>
      <c r="E19" s="4" t="s">
        <v>1263</v>
      </c>
      <c r="F19" t="s">
        <v>1260</v>
      </c>
      <c r="G19" t="s">
        <v>1261</v>
      </c>
      <c r="H19">
        <v>465</v>
      </c>
      <c r="I19" s="6">
        <f>H19/$H$6*10*$I$4</f>
        <v>918.24644549763036</v>
      </c>
      <c r="J19" s="10" t="s">
        <v>1262</v>
      </c>
      <c r="N19" s="10" t="s">
        <v>17</v>
      </c>
    </row>
    <row r="20" spans="1:14" x14ac:dyDescent="0.2">
      <c r="A20">
        <v>15</v>
      </c>
      <c r="B20" t="s">
        <v>7</v>
      </c>
      <c r="C20" t="s">
        <v>460</v>
      </c>
      <c r="D20" s="4">
        <f t="shared" si="5"/>
        <v>5</v>
      </c>
      <c r="E20" s="4" t="str">
        <f t="shared" si="6"/>
        <v xml:space="preserve">BAJANA Ivan </v>
      </c>
      <c r="F20" t="s">
        <v>453</v>
      </c>
      <c r="G20" t="s">
        <v>721</v>
      </c>
      <c r="H20">
        <v>297</v>
      </c>
      <c r="I20" s="6">
        <f>H20/$H$6*10*$I$4</f>
        <v>586.49289099526061</v>
      </c>
      <c r="J20" s="10" t="s">
        <v>1262</v>
      </c>
      <c r="N20" s="10" t="s">
        <v>17</v>
      </c>
    </row>
  </sheetData>
  <autoFilter ref="N5:N15">
    <filterColumn colId="0">
      <customFilters>
        <customFilter operator="notEqual" val=" "/>
      </customFilters>
    </filterColumn>
  </autoFilter>
  <mergeCells count="3">
    <mergeCell ref="A1:H1"/>
    <mergeCell ref="A2:H2"/>
    <mergeCell ref="A3:H3"/>
  </mergeCells>
  <pageMargins left="0.7" right="0.7" top="0.75" bottom="0.75" header="0.3" footer="0.3"/>
  <pageSetup paperSize="9" orientation="portrait" verticalDpi="0" r:id="rId1"/>
  <headerFooter>
    <oddHeader>&amp;L&amp;"Arial"&amp;8&amp;K000000INTERNAL&amp;1#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"/>
  <sheetViews>
    <sheetView workbookViewId="0">
      <selection sqref="A1:H1"/>
    </sheetView>
  </sheetViews>
  <sheetFormatPr defaultRowHeight="12.75" x14ac:dyDescent="0.2"/>
  <cols>
    <col min="1" max="1" width="4.5703125" bestFit="1" customWidth="1"/>
    <col min="2" max="2" width="4.7109375" customWidth="1"/>
    <col min="3" max="3" width="19.5703125" bestFit="1" customWidth="1"/>
    <col min="4" max="4" width="3.85546875" bestFit="1" customWidth="1"/>
    <col min="5" max="5" width="24.5703125" bestFit="1" customWidth="1"/>
    <col min="6" max="6" width="22" bestFit="1" customWidth="1"/>
    <col min="7" max="7" width="14.140625" hidden="1" customWidth="1"/>
    <col min="8" max="8" width="6" hidden="1" customWidth="1"/>
    <col min="9" max="9" width="16.7109375" bestFit="1" customWidth="1"/>
    <col min="10" max="10" width="14.140625" bestFit="1" customWidth="1"/>
    <col min="11" max="11" width="2.140625" bestFit="1" customWidth="1"/>
    <col min="12" max="12" width="6.7109375" bestFit="1" customWidth="1"/>
    <col min="13" max="13" width="2.140625" bestFit="1" customWidth="1"/>
    <col min="15" max="15" width="3.5703125" customWidth="1"/>
    <col min="16" max="16" width="4.7109375" customWidth="1"/>
    <col min="17" max="17" width="21.5703125" bestFit="1" customWidth="1"/>
    <col min="18" max="18" width="22" bestFit="1" customWidth="1"/>
    <col min="19" max="19" width="16" bestFit="1" customWidth="1"/>
    <col min="20" max="20" width="8.7109375" customWidth="1"/>
    <col min="21" max="21" width="6" customWidth="1"/>
    <col min="22" max="24" width="7.7109375" customWidth="1"/>
    <col min="25" max="26" width="8.28515625" customWidth="1"/>
    <col min="27" max="27" width="7.7109375" customWidth="1"/>
    <col min="28" max="28" width="8.28515625" customWidth="1"/>
    <col min="29" max="29" width="7.7109375" customWidth="1"/>
    <col min="30" max="30" width="8.28515625" customWidth="1"/>
    <col min="31" max="31" width="7.7109375" customWidth="1"/>
  </cols>
  <sheetData>
    <row r="1" spans="1:16" ht="18" x14ac:dyDescent="0.25">
      <c r="A1" s="19" t="s">
        <v>1264</v>
      </c>
      <c r="B1" s="19"/>
      <c r="C1" s="19"/>
      <c r="D1" s="19"/>
      <c r="E1" s="19"/>
      <c r="F1" s="19"/>
      <c r="G1" s="19"/>
      <c r="H1" s="19"/>
    </row>
    <row r="2" spans="1:16" ht="18" x14ac:dyDescent="0.25">
      <c r="A2" s="19" t="s">
        <v>1265</v>
      </c>
      <c r="B2" s="19"/>
      <c r="C2" s="19"/>
      <c r="D2" s="19"/>
      <c r="E2" s="19"/>
      <c r="F2" s="19"/>
      <c r="G2" s="19"/>
      <c r="H2" s="19"/>
    </row>
    <row r="3" spans="1:16" ht="18" x14ac:dyDescent="0.25">
      <c r="A3" s="19" t="s">
        <v>25</v>
      </c>
      <c r="B3" s="19"/>
      <c r="C3" s="19"/>
      <c r="D3" s="19"/>
      <c r="E3" s="19"/>
      <c r="F3" s="19"/>
      <c r="G3" s="19"/>
      <c r="H3" s="19"/>
    </row>
    <row r="4" spans="1:16" x14ac:dyDescent="0.2">
      <c r="A4" s="13" t="s">
        <v>29</v>
      </c>
      <c r="B4" s="7" t="s">
        <v>102</v>
      </c>
      <c r="C4" s="5" t="s">
        <v>31</v>
      </c>
      <c r="D4" s="5"/>
      <c r="E4" s="13">
        <v>21</v>
      </c>
      <c r="F4" s="5" t="s">
        <v>32</v>
      </c>
      <c r="G4" s="13">
        <v>10</v>
      </c>
      <c r="H4" s="5" t="s">
        <v>74</v>
      </c>
      <c r="I4" s="7">
        <f>B4*K4*M4</f>
        <v>0.5</v>
      </c>
      <c r="J4" s="5" t="s">
        <v>33</v>
      </c>
      <c r="K4" s="13">
        <f>MIN(E4/15,1)</f>
        <v>1</v>
      </c>
      <c r="L4" s="5" t="s">
        <v>34</v>
      </c>
      <c r="M4" s="11">
        <f>MIN(G4/4,1)</f>
        <v>1</v>
      </c>
      <c r="N4" s="5"/>
      <c r="O4" s="11"/>
      <c r="P4" s="11"/>
    </row>
    <row r="5" spans="1:16" x14ac:dyDescent="0.2">
      <c r="A5" s="1" t="s">
        <v>0</v>
      </c>
      <c r="B5" s="8" t="s">
        <v>1</v>
      </c>
      <c r="C5" s="1" t="s">
        <v>2</v>
      </c>
      <c r="D5" s="1"/>
      <c r="E5" s="1"/>
      <c r="F5" s="1" t="s">
        <v>35</v>
      </c>
      <c r="G5" s="1" t="s">
        <v>3</v>
      </c>
      <c r="H5" s="1" t="s">
        <v>4</v>
      </c>
      <c r="I5" s="1" t="s">
        <v>13</v>
      </c>
      <c r="J5" s="1" t="s">
        <v>15</v>
      </c>
      <c r="K5" s="1"/>
      <c r="L5" s="1"/>
      <c r="M5" s="1"/>
    </row>
    <row r="6" spans="1:16" x14ac:dyDescent="0.2">
      <c r="A6">
        <v>1</v>
      </c>
      <c r="B6" t="s">
        <v>443</v>
      </c>
      <c r="C6" t="s">
        <v>1212</v>
      </c>
      <c r="D6" s="4">
        <f t="shared" ref="D6" si="0">SEARCH(" ",C6,1)</f>
        <v>6</v>
      </c>
      <c r="E6" s="4" t="str">
        <f t="shared" ref="E6" si="1">RIGHT(C6,LEN(C6)-D6) &amp; " " &amp; LEFT(C6,D6)</f>
        <v xml:space="preserve">SUROVCIK Milan </v>
      </c>
      <c r="F6" t="s">
        <v>531</v>
      </c>
      <c r="G6" t="s">
        <v>41</v>
      </c>
      <c r="H6">
        <v>7.1790000000000003</v>
      </c>
      <c r="I6" s="6">
        <f>H6/$H$6*10000*$I$4</f>
        <v>5000</v>
      </c>
      <c r="J6" s="10" t="s">
        <v>1286</v>
      </c>
    </row>
    <row r="7" spans="1:16" x14ac:dyDescent="0.2">
      <c r="A7">
        <v>2</v>
      </c>
      <c r="B7" t="s">
        <v>1266</v>
      </c>
      <c r="C7" t="s">
        <v>1219</v>
      </c>
      <c r="D7" s="4">
        <f t="shared" ref="D7:D27" si="2">SEARCH(" ",C7,1)</f>
        <v>8</v>
      </c>
      <c r="E7" s="4" t="str">
        <f t="shared" ref="E7:E27" si="3">RIGHT(C7,LEN(C7)-D7) &amp; " " &amp; LEFT(C7,D7)</f>
        <v xml:space="preserve">BELUSKO Lubomir </v>
      </c>
      <c r="F7" t="s">
        <v>113</v>
      </c>
      <c r="G7" t="s">
        <v>532</v>
      </c>
      <c r="H7">
        <v>6.3949999999999996</v>
      </c>
      <c r="I7" s="6">
        <f t="shared" ref="I7:I27" si="4">H7/$H$6*10000*$I$4</f>
        <v>4453.962947485722</v>
      </c>
      <c r="J7" s="10" t="s">
        <v>1286</v>
      </c>
    </row>
    <row r="8" spans="1:16" x14ac:dyDescent="0.2">
      <c r="A8">
        <v>3</v>
      </c>
      <c r="B8" t="s">
        <v>26</v>
      </c>
      <c r="C8" t="s">
        <v>1267</v>
      </c>
      <c r="D8" s="4">
        <f t="shared" si="2"/>
        <v>6</v>
      </c>
      <c r="E8" s="4" t="str">
        <f t="shared" si="3"/>
        <v xml:space="preserve">SOPIRIAK Jozef </v>
      </c>
      <c r="F8" t="s">
        <v>112</v>
      </c>
      <c r="G8" t="s">
        <v>175</v>
      </c>
      <c r="H8">
        <v>6.3769999999999998</v>
      </c>
      <c r="I8" s="6">
        <f t="shared" si="4"/>
        <v>4441.4263825045273</v>
      </c>
      <c r="J8" s="10" t="s">
        <v>1286</v>
      </c>
    </row>
    <row r="9" spans="1:16" x14ac:dyDescent="0.2">
      <c r="A9">
        <v>4</v>
      </c>
      <c r="B9" t="s">
        <v>88</v>
      </c>
      <c r="C9" t="s">
        <v>452</v>
      </c>
      <c r="D9" s="4">
        <f t="shared" si="2"/>
        <v>6</v>
      </c>
      <c r="E9" s="4" t="str">
        <f t="shared" si="3"/>
        <v xml:space="preserve">GASPAROVIC Peter </v>
      </c>
      <c r="F9" t="s">
        <v>453</v>
      </c>
      <c r="G9" t="s">
        <v>9</v>
      </c>
      <c r="H9">
        <v>6.109</v>
      </c>
      <c r="I9" s="6">
        <f t="shared" si="4"/>
        <v>4254.7708594511769</v>
      </c>
      <c r="J9" s="10" t="s">
        <v>1286</v>
      </c>
    </row>
    <row r="10" spans="1:16" x14ac:dyDescent="0.2">
      <c r="A10">
        <v>5</v>
      </c>
      <c r="B10" t="s">
        <v>81</v>
      </c>
      <c r="C10" t="s">
        <v>1268</v>
      </c>
      <c r="D10" s="4">
        <f t="shared" si="2"/>
        <v>8</v>
      </c>
      <c r="E10" s="4" t="str">
        <f t="shared" si="3"/>
        <v xml:space="preserve">VASEK Bohumil </v>
      </c>
      <c r="F10" t="s">
        <v>110</v>
      </c>
      <c r="G10" t="s">
        <v>6</v>
      </c>
      <c r="H10">
        <v>5.9</v>
      </c>
      <c r="I10" s="6">
        <f t="shared" si="4"/>
        <v>4109.207410502856</v>
      </c>
      <c r="J10" s="10" t="s">
        <v>1286</v>
      </c>
    </row>
    <row r="11" spans="1:16" x14ac:dyDescent="0.2">
      <c r="A11">
        <v>6</v>
      </c>
      <c r="B11">
        <v>18</v>
      </c>
      <c r="C11" t="s">
        <v>1269</v>
      </c>
      <c r="D11" s="4">
        <f t="shared" si="2"/>
        <v>6</v>
      </c>
      <c r="E11" s="4" t="str">
        <f t="shared" si="3"/>
        <v xml:space="preserve">VYLETEL Jozef </v>
      </c>
      <c r="F11" t="s">
        <v>536</v>
      </c>
      <c r="G11" t="s">
        <v>99</v>
      </c>
      <c r="H11">
        <v>5.883</v>
      </c>
      <c r="I11" s="6">
        <f t="shared" si="4"/>
        <v>4097.3673213539487</v>
      </c>
      <c r="J11" s="10" t="s">
        <v>1286</v>
      </c>
    </row>
    <row r="12" spans="1:16" x14ac:dyDescent="0.2">
      <c r="A12">
        <v>7</v>
      </c>
      <c r="B12" t="s">
        <v>36</v>
      </c>
      <c r="C12" t="s">
        <v>1218</v>
      </c>
      <c r="D12" s="4">
        <f t="shared" si="2"/>
        <v>6</v>
      </c>
      <c r="E12" s="4" t="str">
        <f t="shared" si="3"/>
        <v xml:space="preserve">SEMAN Marek </v>
      </c>
      <c r="F12" t="s">
        <v>113</v>
      </c>
      <c r="G12" t="s">
        <v>358</v>
      </c>
      <c r="H12">
        <v>5.6779999999999999</v>
      </c>
      <c r="I12" s="6">
        <f t="shared" si="4"/>
        <v>3954.5897757347821</v>
      </c>
      <c r="J12" s="10" t="s">
        <v>1286</v>
      </c>
    </row>
    <row r="13" spans="1:16" x14ac:dyDescent="0.2">
      <c r="A13">
        <v>8</v>
      </c>
      <c r="B13" t="s">
        <v>66</v>
      </c>
      <c r="C13" t="s">
        <v>1270</v>
      </c>
      <c r="D13" s="4">
        <f t="shared" si="2"/>
        <v>8</v>
      </c>
      <c r="E13" s="4" t="str">
        <f t="shared" si="3"/>
        <v xml:space="preserve">SPANIEL Oldrich </v>
      </c>
      <c r="F13" t="s">
        <v>105</v>
      </c>
      <c r="G13" t="s">
        <v>41</v>
      </c>
      <c r="H13">
        <v>5.5529999999999999</v>
      </c>
      <c r="I13" s="6">
        <f t="shared" si="4"/>
        <v>3867.5302966987047</v>
      </c>
      <c r="J13" s="10" t="s">
        <v>1286</v>
      </c>
    </row>
    <row r="14" spans="1:16" x14ac:dyDescent="0.2">
      <c r="A14">
        <v>9</v>
      </c>
      <c r="B14" t="s">
        <v>98</v>
      </c>
      <c r="C14" t="s">
        <v>454</v>
      </c>
      <c r="D14" s="4">
        <f t="shared" si="2"/>
        <v>7</v>
      </c>
      <c r="E14" s="4" t="str">
        <f t="shared" si="3"/>
        <v xml:space="preserve">MARINCAK Martin </v>
      </c>
      <c r="F14" t="s">
        <v>113</v>
      </c>
      <c r="G14" t="s">
        <v>6</v>
      </c>
      <c r="H14">
        <v>5.5209999999999999</v>
      </c>
      <c r="I14" s="6">
        <f t="shared" si="4"/>
        <v>3845.2430700654681</v>
      </c>
      <c r="J14" s="10" t="s">
        <v>1286</v>
      </c>
    </row>
    <row r="15" spans="1:16" x14ac:dyDescent="0.2">
      <c r="A15">
        <v>10</v>
      </c>
      <c r="B15" t="s">
        <v>1271</v>
      </c>
      <c r="C15" t="s">
        <v>1272</v>
      </c>
      <c r="D15" s="4">
        <f t="shared" si="2"/>
        <v>7</v>
      </c>
      <c r="E15" s="4" t="str">
        <f t="shared" si="3"/>
        <v xml:space="preserve">Liska Stefan </v>
      </c>
      <c r="F15" t="s">
        <v>115</v>
      </c>
      <c r="G15" t="s">
        <v>534</v>
      </c>
      <c r="H15">
        <v>4.7619999999999996</v>
      </c>
      <c r="I15" s="6">
        <f t="shared" si="4"/>
        <v>3316.617913358406</v>
      </c>
      <c r="J15" s="10" t="s">
        <v>1286</v>
      </c>
    </row>
    <row r="16" spans="1:16" x14ac:dyDescent="0.2">
      <c r="A16">
        <v>11</v>
      </c>
      <c r="B16">
        <v>84</v>
      </c>
      <c r="C16" t="s">
        <v>1273</v>
      </c>
      <c r="D16" s="4">
        <f t="shared" si="2"/>
        <v>6</v>
      </c>
      <c r="E16" s="4" t="str">
        <f t="shared" si="3"/>
        <v xml:space="preserve">ZABKA Jozef </v>
      </c>
      <c r="F16" t="s">
        <v>110</v>
      </c>
      <c r="G16" t="s">
        <v>535</v>
      </c>
      <c r="H16">
        <v>4.4550000000000001</v>
      </c>
      <c r="I16" s="6">
        <f t="shared" si="4"/>
        <v>3102.7998328458002</v>
      </c>
      <c r="J16" s="10" t="s">
        <v>1286</v>
      </c>
    </row>
    <row r="17" spans="1:10" x14ac:dyDescent="0.2">
      <c r="A17">
        <v>12</v>
      </c>
      <c r="B17" t="s">
        <v>123</v>
      </c>
      <c r="C17" t="s">
        <v>1274</v>
      </c>
      <c r="D17" s="4">
        <f t="shared" si="2"/>
        <v>6</v>
      </c>
      <c r="E17" s="4" t="str">
        <f t="shared" si="3"/>
        <v xml:space="preserve">ZUBAK Dusan </v>
      </c>
      <c r="F17" t="s">
        <v>110</v>
      </c>
      <c r="G17" t="s">
        <v>6</v>
      </c>
      <c r="H17">
        <v>4.3499999999999996</v>
      </c>
      <c r="I17" s="6">
        <f t="shared" si="4"/>
        <v>3029.6698704554947</v>
      </c>
      <c r="J17" s="10" t="s">
        <v>1286</v>
      </c>
    </row>
    <row r="18" spans="1:10" x14ac:dyDescent="0.2">
      <c r="A18">
        <v>13</v>
      </c>
      <c r="B18" t="s">
        <v>135</v>
      </c>
      <c r="C18" t="s">
        <v>1275</v>
      </c>
      <c r="D18" s="4">
        <f t="shared" si="2"/>
        <v>9</v>
      </c>
      <c r="E18" s="4" t="str">
        <f t="shared" si="3"/>
        <v xml:space="preserve">MLYNARIK Miroslav </v>
      </c>
      <c r="F18" t="s">
        <v>120</v>
      </c>
      <c r="G18" t="s">
        <v>9</v>
      </c>
      <c r="H18">
        <v>4.2990000000000004</v>
      </c>
      <c r="I18" s="6">
        <f t="shared" si="4"/>
        <v>2994.1496030087756</v>
      </c>
      <c r="J18" s="10" t="s">
        <v>1286</v>
      </c>
    </row>
    <row r="19" spans="1:10" x14ac:dyDescent="0.2">
      <c r="A19">
        <v>14</v>
      </c>
      <c r="B19" t="s">
        <v>44</v>
      </c>
      <c r="C19" t="s">
        <v>1276</v>
      </c>
      <c r="D19" s="4">
        <f t="shared" si="2"/>
        <v>10</v>
      </c>
      <c r="E19" s="4" t="str">
        <f t="shared" si="3"/>
        <v xml:space="preserve">MICHALIK Frantisek </v>
      </c>
      <c r="F19" t="s">
        <v>109</v>
      </c>
      <c r="G19" t="s">
        <v>145</v>
      </c>
      <c r="H19">
        <v>3.17</v>
      </c>
      <c r="I19" s="6">
        <f t="shared" si="4"/>
        <v>2207.8283883549238</v>
      </c>
      <c r="J19" s="10" t="s">
        <v>1286</v>
      </c>
    </row>
    <row r="20" spans="1:10" x14ac:dyDescent="0.2">
      <c r="A20">
        <v>15</v>
      </c>
      <c r="B20" t="s">
        <v>170</v>
      </c>
      <c r="C20" t="s">
        <v>1277</v>
      </c>
      <c r="D20" s="4">
        <f t="shared" si="2"/>
        <v>6</v>
      </c>
      <c r="E20" s="4" t="str">
        <f t="shared" si="3"/>
        <v xml:space="preserve">&amp; KOSTOVCIK TOMAN </v>
      </c>
      <c r="F20" t="s">
        <v>113</v>
      </c>
      <c r="G20" t="s">
        <v>173</v>
      </c>
      <c r="H20">
        <v>3.1179999999999999</v>
      </c>
      <c r="I20" s="6">
        <f t="shared" si="4"/>
        <v>2171.6116450759155</v>
      </c>
      <c r="J20" s="10" t="s">
        <v>1286</v>
      </c>
    </row>
    <row r="21" spans="1:10" x14ac:dyDescent="0.2">
      <c r="A21">
        <v>16</v>
      </c>
      <c r="B21" t="s">
        <v>538</v>
      </c>
      <c r="C21" t="s">
        <v>1278</v>
      </c>
      <c r="D21" s="4">
        <f t="shared" si="2"/>
        <v>9</v>
      </c>
      <c r="E21" s="4" t="str">
        <f t="shared" si="3"/>
        <v xml:space="preserve">KRAKOVA Katarina </v>
      </c>
      <c r="F21" t="s">
        <v>118</v>
      </c>
      <c r="G21" t="s">
        <v>537</v>
      </c>
      <c r="H21">
        <v>2.593</v>
      </c>
      <c r="I21" s="6">
        <f t="shared" si="4"/>
        <v>1805.9618331243903</v>
      </c>
      <c r="J21" s="10" t="s">
        <v>1286</v>
      </c>
    </row>
    <row r="22" spans="1:10" x14ac:dyDescent="0.2">
      <c r="A22">
        <v>17</v>
      </c>
      <c r="B22" t="s">
        <v>79</v>
      </c>
      <c r="C22" t="s">
        <v>1279</v>
      </c>
      <c r="D22" s="4">
        <f t="shared" si="2"/>
        <v>5</v>
      </c>
      <c r="E22" s="4" t="str">
        <f t="shared" si="3"/>
        <v xml:space="preserve">&amp; KUBICAR KRAK </v>
      </c>
      <c r="F22" t="s">
        <v>118</v>
      </c>
      <c r="G22" t="s">
        <v>9</v>
      </c>
      <c r="H22">
        <v>2.097</v>
      </c>
      <c r="I22" s="6">
        <f t="shared" si="4"/>
        <v>1460.509820309235</v>
      </c>
      <c r="J22" s="10" t="s">
        <v>1286</v>
      </c>
    </row>
    <row r="23" spans="1:10" x14ac:dyDescent="0.2">
      <c r="A23" t="s">
        <v>122</v>
      </c>
      <c r="B23" t="s">
        <v>1280</v>
      </c>
      <c r="C23" t="s">
        <v>1281</v>
      </c>
      <c r="D23" s="4">
        <f t="shared" si="2"/>
        <v>5</v>
      </c>
      <c r="E23" s="4" t="str">
        <f t="shared" si="3"/>
        <v xml:space="preserve">MIKULAS Erik </v>
      </c>
      <c r="F23" t="s">
        <v>110</v>
      </c>
      <c r="G23" t="s">
        <v>53</v>
      </c>
      <c r="H23">
        <v>1.9510000000000001</v>
      </c>
      <c r="I23" s="6">
        <f t="shared" si="4"/>
        <v>1358.8243487950967</v>
      </c>
      <c r="J23" s="10" t="s">
        <v>1286</v>
      </c>
    </row>
    <row r="24" spans="1:10" x14ac:dyDescent="0.2">
      <c r="A24">
        <v>18</v>
      </c>
      <c r="B24" t="s">
        <v>77</v>
      </c>
      <c r="C24" t="s">
        <v>1282</v>
      </c>
      <c r="D24" s="4">
        <f t="shared" si="2"/>
        <v>8</v>
      </c>
      <c r="E24" s="4" t="str">
        <f t="shared" si="3"/>
        <v xml:space="preserve">Rudof KALIK Antonio </v>
      </c>
      <c r="F24" t="s">
        <v>533</v>
      </c>
      <c r="G24" t="s">
        <v>461</v>
      </c>
      <c r="H24">
        <v>1.5489999999999999</v>
      </c>
      <c r="I24" s="6">
        <f t="shared" si="4"/>
        <v>1078.8410642150718</v>
      </c>
      <c r="J24" s="10" t="s">
        <v>1286</v>
      </c>
    </row>
    <row r="25" spans="1:10" x14ac:dyDescent="0.2">
      <c r="A25">
        <v>19</v>
      </c>
      <c r="B25" t="s">
        <v>42</v>
      </c>
      <c r="C25" t="s">
        <v>1283</v>
      </c>
      <c r="D25" s="4">
        <f t="shared" si="2"/>
        <v>8</v>
      </c>
      <c r="E25" s="4" t="str">
        <f t="shared" si="3"/>
        <v xml:space="preserve">MLYNARIKOVA Martina </v>
      </c>
      <c r="F25" t="s">
        <v>120</v>
      </c>
      <c r="G25" t="s">
        <v>174</v>
      </c>
      <c r="H25">
        <v>1.494</v>
      </c>
      <c r="I25" s="6">
        <f t="shared" si="4"/>
        <v>1040.5348934391977</v>
      </c>
      <c r="J25" s="10" t="s">
        <v>1286</v>
      </c>
    </row>
    <row r="26" spans="1:10" x14ac:dyDescent="0.2">
      <c r="A26">
        <v>20</v>
      </c>
      <c r="B26" t="s">
        <v>182</v>
      </c>
      <c r="C26" t="s">
        <v>1284</v>
      </c>
      <c r="D26" s="4">
        <f t="shared" si="2"/>
        <v>6</v>
      </c>
      <c r="E26" s="4" t="str">
        <f t="shared" si="3"/>
        <v xml:space="preserve">PATOPRSTY Peter </v>
      </c>
      <c r="F26" t="s">
        <v>106</v>
      </c>
      <c r="G26" t="s">
        <v>121</v>
      </c>
      <c r="H26">
        <v>1.482</v>
      </c>
      <c r="I26" s="6">
        <f t="shared" si="4"/>
        <v>1032.1771834517342</v>
      </c>
      <c r="J26" s="10" t="s">
        <v>1286</v>
      </c>
    </row>
    <row r="27" spans="1:10" x14ac:dyDescent="0.2">
      <c r="A27">
        <v>21</v>
      </c>
      <c r="B27">
        <v>75</v>
      </c>
      <c r="C27" t="s">
        <v>1285</v>
      </c>
      <c r="D27" s="4">
        <f t="shared" si="2"/>
        <v>6</v>
      </c>
      <c r="E27" s="4" t="str">
        <f t="shared" si="3"/>
        <v xml:space="preserve">OKOS Maros </v>
      </c>
      <c r="F27" t="s">
        <v>113</v>
      </c>
      <c r="G27" t="s">
        <v>362</v>
      </c>
      <c r="H27">
        <v>0.16700000000000001</v>
      </c>
      <c r="I27" s="6">
        <f t="shared" si="4"/>
        <v>116.31146399219948</v>
      </c>
      <c r="J27" s="10" t="s">
        <v>1286</v>
      </c>
    </row>
    <row r="28" spans="1:10" x14ac:dyDescent="0.2">
      <c r="D28" s="4"/>
      <c r="E28" s="4"/>
      <c r="I28" s="6"/>
      <c r="J28" s="10"/>
    </row>
    <row r="29" spans="1:10" x14ac:dyDescent="0.2">
      <c r="D29" s="4"/>
      <c r="E29" s="4"/>
      <c r="I29" s="6"/>
      <c r="J29" s="10"/>
    </row>
    <row r="30" spans="1:10" x14ac:dyDescent="0.2">
      <c r="D30" s="4"/>
      <c r="E30" s="4"/>
      <c r="I30" s="6"/>
      <c r="J30" s="10"/>
    </row>
  </sheetData>
  <mergeCells count="3">
    <mergeCell ref="A1:H1"/>
    <mergeCell ref="A2:H2"/>
    <mergeCell ref="A3:H3"/>
  </mergeCells>
  <pageMargins left="0.7" right="0.7" top="0.75" bottom="0.75" header="0.3" footer="0.3"/>
  <pageSetup paperSize="9" orientation="portrait" r:id="rId1"/>
  <headerFooter>
    <oddHeader>&amp;L&amp;"Arial"&amp;8&amp;K000000INTERNAL&amp;1#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3"/>
  <sheetViews>
    <sheetView workbookViewId="0">
      <selection sqref="A1:H1"/>
    </sheetView>
  </sheetViews>
  <sheetFormatPr defaultRowHeight="12.75" x14ac:dyDescent="0.2"/>
  <cols>
    <col min="1" max="1" width="2" customWidth="1"/>
    <col min="2" max="2" width="4.42578125" customWidth="1"/>
    <col min="3" max="3" width="15.28515625" bestFit="1" customWidth="1"/>
    <col min="4" max="4" width="15.28515625" customWidth="1"/>
    <col min="5" max="5" width="26.85546875" customWidth="1"/>
    <col min="6" max="6" width="22" bestFit="1" customWidth="1"/>
    <col min="7" max="7" width="16.42578125" hidden="1" customWidth="1"/>
    <col min="8" max="8" width="6" hidden="1" customWidth="1"/>
    <col min="15" max="15" width="2" customWidth="1"/>
    <col min="16" max="16" width="3.5703125" customWidth="1"/>
    <col min="17" max="17" width="18" bestFit="1" customWidth="1"/>
    <col min="18" max="18" width="22" bestFit="1" customWidth="1"/>
    <col min="19" max="19" width="16.140625" bestFit="1" customWidth="1"/>
    <col min="20" max="20" width="8.7109375" customWidth="1"/>
    <col min="21" max="21" width="6" customWidth="1"/>
    <col min="22" max="24" width="6.7109375" customWidth="1"/>
    <col min="25" max="25" width="8.28515625" customWidth="1"/>
    <col min="26" max="30" width="6.7109375" customWidth="1"/>
  </cols>
  <sheetData>
    <row r="1" spans="1:16" ht="18" x14ac:dyDescent="0.25">
      <c r="A1" s="19" t="s">
        <v>1264</v>
      </c>
      <c r="B1" s="19"/>
      <c r="C1" s="19"/>
      <c r="D1" s="19"/>
      <c r="E1" s="19"/>
      <c r="F1" s="19"/>
      <c r="G1" s="19"/>
      <c r="H1" s="19"/>
    </row>
    <row r="2" spans="1:16" ht="18" x14ac:dyDescent="0.25">
      <c r="A2" s="19" t="s">
        <v>1265</v>
      </c>
      <c r="B2" s="19"/>
      <c r="C2" s="19"/>
      <c r="D2" s="19"/>
      <c r="E2" s="19"/>
      <c r="F2" s="19"/>
      <c r="G2" s="19"/>
      <c r="H2" s="19"/>
    </row>
    <row r="3" spans="1:16" ht="18" x14ac:dyDescent="0.25">
      <c r="A3" s="19" t="s">
        <v>1233</v>
      </c>
      <c r="B3" s="19"/>
      <c r="C3" s="19"/>
      <c r="D3" s="19"/>
      <c r="E3" s="19"/>
      <c r="F3" s="19"/>
      <c r="G3" s="19"/>
      <c r="H3" s="19"/>
    </row>
    <row r="4" spans="1:16" x14ac:dyDescent="0.2">
      <c r="A4" s="13" t="s">
        <v>29</v>
      </c>
      <c r="B4" s="7" t="s">
        <v>102</v>
      </c>
      <c r="C4" s="5" t="s">
        <v>31</v>
      </c>
      <c r="D4" s="5"/>
      <c r="E4" s="13">
        <v>6</v>
      </c>
      <c r="F4" s="5" t="s">
        <v>32</v>
      </c>
      <c r="G4" s="13">
        <v>9</v>
      </c>
      <c r="H4" s="5" t="s">
        <v>74</v>
      </c>
      <c r="I4" s="7">
        <f>B4*K4*M4</f>
        <v>0.2</v>
      </c>
      <c r="J4" s="5" t="s">
        <v>33</v>
      </c>
      <c r="K4" s="13">
        <f>MIN(E4/15,1)</f>
        <v>0.4</v>
      </c>
      <c r="L4" s="5" t="s">
        <v>34</v>
      </c>
      <c r="M4" s="11">
        <f>MIN(G4/4,1)</f>
        <v>1</v>
      </c>
      <c r="N4" s="5"/>
      <c r="O4" s="11"/>
      <c r="P4" s="11"/>
    </row>
    <row r="5" spans="1:16" x14ac:dyDescent="0.2">
      <c r="A5" s="1" t="s">
        <v>0</v>
      </c>
      <c r="B5" s="8" t="s">
        <v>1</v>
      </c>
      <c r="C5" s="1" t="s">
        <v>2</v>
      </c>
      <c r="D5" s="1"/>
      <c r="E5" s="1"/>
      <c r="F5" s="1" t="s">
        <v>35</v>
      </c>
      <c r="G5" s="1" t="s">
        <v>3</v>
      </c>
      <c r="H5" s="1" t="s">
        <v>4</v>
      </c>
      <c r="I5" s="1" t="s">
        <v>13</v>
      </c>
      <c r="J5" s="1" t="s">
        <v>15</v>
      </c>
      <c r="K5" s="1"/>
      <c r="L5" s="1"/>
      <c r="M5" s="1"/>
    </row>
    <row r="6" spans="1:16" x14ac:dyDescent="0.2">
      <c r="A6">
        <v>1</v>
      </c>
      <c r="B6" t="s">
        <v>294</v>
      </c>
      <c r="C6" t="s">
        <v>1287</v>
      </c>
      <c r="D6" s="4">
        <f t="shared" ref="D6" si="0">SEARCH(" ",C6,1)</f>
        <v>6</v>
      </c>
      <c r="E6" s="4" t="str">
        <f t="shared" ref="E6:E7" si="1">RIGHT(C6,LEN(C6)-D6) &amp; " " &amp; LEFT(C6,D6)</f>
        <v xml:space="preserve">BERNAT Dusan </v>
      </c>
      <c r="F6" t="s">
        <v>453</v>
      </c>
      <c r="G6" t="s">
        <v>1288</v>
      </c>
      <c r="H6">
        <v>8.0250000000000004</v>
      </c>
      <c r="I6" s="6">
        <f>H6/$H$6*10000*$I$4</f>
        <v>2000</v>
      </c>
      <c r="J6" s="10" t="s">
        <v>544</v>
      </c>
    </row>
    <row r="7" spans="1:16" x14ac:dyDescent="0.2">
      <c r="A7">
        <v>2</v>
      </c>
      <c r="B7" t="s">
        <v>46</v>
      </c>
      <c r="C7" t="s">
        <v>1289</v>
      </c>
      <c r="D7" s="4">
        <f t="shared" ref="D7:D11" si="2">SEARCH(" ",C7,1)</f>
        <v>4</v>
      </c>
      <c r="E7" s="4" t="str">
        <f t="shared" si="1"/>
        <v xml:space="preserve">HRNCIRIK Jan </v>
      </c>
      <c r="F7" t="s">
        <v>115</v>
      </c>
      <c r="G7" t="s">
        <v>541</v>
      </c>
      <c r="H7">
        <v>6.319</v>
      </c>
      <c r="I7" s="6">
        <f t="shared" ref="I7:I11" si="3">H7/$H$6*10000*$I$4</f>
        <v>1574.8286604361372</v>
      </c>
      <c r="J7" s="10" t="s">
        <v>544</v>
      </c>
    </row>
    <row r="8" spans="1:16" x14ac:dyDescent="0.2">
      <c r="A8">
        <v>3</v>
      </c>
      <c r="B8" t="s">
        <v>177</v>
      </c>
      <c r="C8" t="s">
        <v>1290</v>
      </c>
      <c r="D8" s="4">
        <f t="shared" si="2"/>
        <v>6</v>
      </c>
      <c r="E8" s="4" t="str">
        <f t="shared" ref="E8:E11" si="4">RIGHT(C8,LEN(C8)-D8) &amp; " " &amp; LEFT(C8,D8)</f>
        <v xml:space="preserve">KOSTELNIK Roman </v>
      </c>
      <c r="F8" t="s">
        <v>533</v>
      </c>
      <c r="G8" t="s">
        <v>1291</v>
      </c>
      <c r="H8">
        <v>6.2439999999999998</v>
      </c>
      <c r="I8" s="6">
        <f t="shared" si="3"/>
        <v>1556.1370716510903</v>
      </c>
      <c r="J8" s="10" t="s">
        <v>544</v>
      </c>
    </row>
    <row r="9" spans="1:16" x14ac:dyDescent="0.2">
      <c r="A9">
        <v>4</v>
      </c>
      <c r="B9" t="s">
        <v>52</v>
      </c>
      <c r="C9" t="s">
        <v>1292</v>
      </c>
      <c r="D9" s="4">
        <f t="shared" si="2"/>
        <v>5</v>
      </c>
      <c r="E9" s="4" t="s">
        <v>1295</v>
      </c>
      <c r="F9" t="s">
        <v>115</v>
      </c>
      <c r="G9" t="s">
        <v>1293</v>
      </c>
      <c r="H9">
        <v>4.8330000000000002</v>
      </c>
      <c r="I9" s="6">
        <f t="shared" si="3"/>
        <v>1204.4859813084113</v>
      </c>
      <c r="J9" s="10" t="s">
        <v>544</v>
      </c>
    </row>
    <row r="10" spans="1:16" x14ac:dyDescent="0.2">
      <c r="A10">
        <v>5</v>
      </c>
      <c r="B10" t="s">
        <v>119</v>
      </c>
      <c r="C10" t="s">
        <v>542</v>
      </c>
      <c r="D10" s="4">
        <f t="shared" si="2"/>
        <v>4</v>
      </c>
      <c r="E10" s="4" t="str">
        <f t="shared" si="4"/>
        <v xml:space="preserve">PUK Jan </v>
      </c>
      <c r="F10" t="s">
        <v>118</v>
      </c>
      <c r="G10" t="s">
        <v>887</v>
      </c>
      <c r="H10">
        <v>4.5</v>
      </c>
      <c r="I10" s="6">
        <f t="shared" si="3"/>
        <v>1121.4953271028037</v>
      </c>
      <c r="J10" s="10" t="s">
        <v>544</v>
      </c>
    </row>
    <row r="11" spans="1:16" x14ac:dyDescent="0.2">
      <c r="A11">
        <v>6</v>
      </c>
      <c r="B11" t="s">
        <v>178</v>
      </c>
      <c r="C11" t="s">
        <v>1294</v>
      </c>
      <c r="D11" s="4">
        <f t="shared" si="2"/>
        <v>4</v>
      </c>
      <c r="E11" s="4" t="str">
        <f t="shared" si="4"/>
        <v xml:space="preserve">JAGOS Jan </v>
      </c>
      <c r="F11" t="s">
        <v>120</v>
      </c>
      <c r="G11" t="s">
        <v>467</v>
      </c>
      <c r="H11">
        <v>2.1429999999999998</v>
      </c>
      <c r="I11" s="6">
        <f t="shared" si="3"/>
        <v>534.0809968847351</v>
      </c>
      <c r="J11" s="10" t="s">
        <v>544</v>
      </c>
    </row>
    <row r="12" spans="1:16" x14ac:dyDescent="0.2">
      <c r="D12" s="4"/>
      <c r="E12" s="4"/>
      <c r="I12" s="6"/>
      <c r="J12" s="10"/>
    </row>
    <row r="13" spans="1:16" x14ac:dyDescent="0.2">
      <c r="D13" s="4"/>
      <c r="E13" s="4"/>
      <c r="I13" s="6"/>
      <c r="J13" s="10"/>
    </row>
  </sheetData>
  <mergeCells count="3">
    <mergeCell ref="A1:H1"/>
    <mergeCell ref="A2:H2"/>
    <mergeCell ref="A3:H3"/>
  </mergeCells>
  <pageMargins left="0.7" right="0.7" top="0.75" bottom="0.75" header="0.3" footer="0.3"/>
  <pageSetup paperSize="9" orientation="portrait" verticalDpi="0" r:id="rId1"/>
  <headerFooter>
    <oddHeader>&amp;L&amp;"Arial"&amp;8&amp;K000000INTERNAL&amp;1#</odd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P21"/>
  <sheetViews>
    <sheetView workbookViewId="0">
      <selection sqref="A1:H1"/>
    </sheetView>
  </sheetViews>
  <sheetFormatPr defaultRowHeight="12.75" x14ac:dyDescent="0.2"/>
  <cols>
    <col min="1" max="1" width="4.5703125" bestFit="1" customWidth="1"/>
    <col min="2" max="2" width="3.85546875" customWidth="1"/>
    <col min="3" max="3" width="16.5703125" bestFit="1" customWidth="1"/>
    <col min="4" max="4" width="2.5703125" bestFit="1" customWidth="1"/>
    <col min="5" max="5" width="21.42578125" bestFit="1" customWidth="1"/>
    <col min="6" max="6" width="19.5703125" bestFit="1" customWidth="1"/>
    <col min="7" max="7" width="10.7109375" hidden="1" customWidth="1"/>
    <col min="8" max="8" width="6" hidden="1" customWidth="1"/>
    <col min="9" max="9" width="16.7109375" bestFit="1" customWidth="1"/>
    <col min="10" max="10" width="15.140625" bestFit="1" customWidth="1"/>
    <col min="11" max="11" width="2.140625" bestFit="1" customWidth="1"/>
    <col min="12" max="12" width="6.7109375" bestFit="1" customWidth="1"/>
    <col min="13" max="13" width="2.140625" bestFit="1" customWidth="1"/>
  </cols>
  <sheetData>
    <row r="1" spans="1:16" ht="18" x14ac:dyDescent="0.25">
      <c r="A1" s="19" t="s">
        <v>500</v>
      </c>
      <c r="B1" s="19"/>
      <c r="C1" s="19"/>
      <c r="D1" s="19"/>
      <c r="E1" s="19"/>
      <c r="F1" s="19"/>
      <c r="G1" s="19"/>
      <c r="H1" s="19"/>
    </row>
    <row r="2" spans="1:16" ht="18" x14ac:dyDescent="0.25">
      <c r="A2" s="19" t="s">
        <v>501</v>
      </c>
      <c r="B2" s="19"/>
      <c r="C2" s="19"/>
      <c r="D2" s="19"/>
      <c r="E2" s="19"/>
      <c r="F2" s="19"/>
      <c r="G2" s="19"/>
      <c r="H2" s="19"/>
    </row>
    <row r="3" spans="1:16" ht="18" x14ac:dyDescent="0.25">
      <c r="A3" s="19" t="s">
        <v>25</v>
      </c>
      <c r="B3" s="19"/>
      <c r="C3" s="19"/>
      <c r="D3" s="19"/>
      <c r="E3" s="19"/>
      <c r="F3" s="19"/>
      <c r="G3" s="19"/>
      <c r="H3" s="19"/>
    </row>
    <row r="4" spans="1:16" x14ac:dyDescent="0.2">
      <c r="A4" s="13" t="s">
        <v>29</v>
      </c>
      <c r="B4" s="7" t="s">
        <v>114</v>
      </c>
      <c r="C4" s="5" t="s">
        <v>31</v>
      </c>
      <c r="D4" s="5"/>
      <c r="E4" s="13">
        <v>16</v>
      </c>
      <c r="F4" s="5" t="s">
        <v>32</v>
      </c>
      <c r="G4" s="13">
        <v>11</v>
      </c>
      <c r="H4" s="5" t="s">
        <v>74</v>
      </c>
      <c r="I4" s="7">
        <f>B4*K4*M4</f>
        <v>1</v>
      </c>
      <c r="J4" s="5" t="s">
        <v>33</v>
      </c>
      <c r="K4" s="13">
        <f>MIN(E4/15,1)</f>
        <v>1</v>
      </c>
      <c r="L4" s="5" t="s">
        <v>34</v>
      </c>
      <c r="M4" s="11">
        <f>MIN(G4/4,1)</f>
        <v>1</v>
      </c>
      <c r="N4" s="5"/>
      <c r="O4" s="11"/>
      <c r="P4" s="11"/>
    </row>
    <row r="5" spans="1:16" x14ac:dyDescent="0.2">
      <c r="A5" s="1" t="s">
        <v>0</v>
      </c>
      <c r="B5" s="8" t="s">
        <v>1</v>
      </c>
      <c r="C5" s="1" t="s">
        <v>2</v>
      </c>
      <c r="D5" s="1"/>
      <c r="E5" s="1"/>
      <c r="F5" s="1" t="s">
        <v>35</v>
      </c>
      <c r="G5" s="1" t="s">
        <v>3</v>
      </c>
      <c r="H5" s="1" t="s">
        <v>4</v>
      </c>
      <c r="I5" s="1" t="s">
        <v>13</v>
      </c>
      <c r="J5" s="1" t="s">
        <v>15</v>
      </c>
      <c r="K5" s="1"/>
      <c r="L5" s="1"/>
      <c r="M5" s="1"/>
    </row>
    <row r="6" spans="1:16" x14ac:dyDescent="0.2">
      <c r="A6">
        <v>1</v>
      </c>
      <c r="B6" t="s">
        <v>436</v>
      </c>
      <c r="C6" t="s">
        <v>502</v>
      </c>
      <c r="D6" s="4">
        <f t="shared" ref="D6" si="0">SEARCH(" ",C6,1)</f>
        <v>6</v>
      </c>
      <c r="E6" s="4" t="str">
        <f t="shared" ref="E6" si="1">RIGHT(C6,LEN(C6)-D6) &amp; " " &amp; LEFT(C6,D6)</f>
        <v xml:space="preserve">Divok Maros </v>
      </c>
      <c r="F6" t="s">
        <v>503</v>
      </c>
      <c r="G6" t="s">
        <v>338</v>
      </c>
      <c r="H6">
        <v>8.577</v>
      </c>
      <c r="I6" s="6">
        <f>H6/$H$6*10000*$I$4</f>
        <v>10000</v>
      </c>
      <c r="J6" s="10" t="s">
        <v>520</v>
      </c>
      <c r="N6" t="s">
        <v>17</v>
      </c>
    </row>
    <row r="7" spans="1:16" x14ac:dyDescent="0.2">
      <c r="A7">
        <v>2</v>
      </c>
      <c r="B7" t="s">
        <v>27</v>
      </c>
      <c r="C7" t="s">
        <v>504</v>
      </c>
      <c r="D7" s="4">
        <f t="shared" ref="D7:D21" si="2">SEARCH(" ",C7,1)</f>
        <v>6</v>
      </c>
      <c r="E7" s="4" t="str">
        <f t="shared" ref="E7:E21" si="3">RIGHT(C7,LEN(C7)-D7) &amp; " " &amp; LEFT(C7,D7)</f>
        <v xml:space="preserve">Kozar Josef </v>
      </c>
      <c r="F7" t="s">
        <v>505</v>
      </c>
      <c r="G7" t="s">
        <v>82</v>
      </c>
      <c r="H7">
        <v>8.4179999999999993</v>
      </c>
      <c r="I7" s="6">
        <f t="shared" ref="I7:I21" si="4">H7/$H$6*10000*$I$4</f>
        <v>9814.6204966771584</v>
      </c>
      <c r="J7" s="10" t="s">
        <v>520</v>
      </c>
      <c r="N7" t="s">
        <v>17</v>
      </c>
    </row>
    <row r="8" spans="1:16" x14ac:dyDescent="0.2">
      <c r="A8">
        <v>3</v>
      </c>
      <c r="B8" t="s">
        <v>443</v>
      </c>
      <c r="C8" t="s">
        <v>506</v>
      </c>
      <c r="D8" s="4">
        <f t="shared" si="2"/>
        <v>6</v>
      </c>
      <c r="E8" s="4" t="str">
        <f t="shared" si="3"/>
        <v xml:space="preserve">Surovcík Jr. Milan </v>
      </c>
      <c r="F8" t="s">
        <v>47</v>
      </c>
      <c r="G8" t="s">
        <v>41</v>
      </c>
      <c r="H8">
        <v>8.2330000000000005</v>
      </c>
      <c r="I8" s="6">
        <f t="shared" si="4"/>
        <v>9598.927363880146</v>
      </c>
      <c r="J8" s="10" t="s">
        <v>520</v>
      </c>
      <c r="N8" t="s">
        <v>17</v>
      </c>
    </row>
    <row r="9" spans="1:16" x14ac:dyDescent="0.2">
      <c r="A9">
        <v>4</v>
      </c>
      <c r="B9" t="s">
        <v>66</v>
      </c>
      <c r="C9" t="s">
        <v>54</v>
      </c>
      <c r="D9" s="4">
        <f t="shared" si="2"/>
        <v>7</v>
      </c>
      <c r="E9" s="4" t="str">
        <f t="shared" si="3"/>
        <v xml:space="preserve">Posluch Samuel </v>
      </c>
      <c r="F9" t="s">
        <v>505</v>
      </c>
      <c r="G9" t="s">
        <v>41</v>
      </c>
      <c r="H9">
        <v>8.0540000000000003</v>
      </c>
      <c r="I9" s="6">
        <f t="shared" si="4"/>
        <v>9390.2296840387098</v>
      </c>
      <c r="J9" s="10" t="s">
        <v>520</v>
      </c>
      <c r="N9" t="s">
        <v>17</v>
      </c>
    </row>
    <row r="10" spans="1:16" x14ac:dyDescent="0.2">
      <c r="A10">
        <v>5</v>
      </c>
      <c r="B10" t="s">
        <v>399</v>
      </c>
      <c r="C10" t="s">
        <v>37</v>
      </c>
      <c r="D10" s="4">
        <f t="shared" si="2"/>
        <v>6</v>
      </c>
      <c r="E10" s="4" t="str">
        <f t="shared" si="3"/>
        <v xml:space="preserve">Straka Marek </v>
      </c>
      <c r="F10" t="s">
        <v>507</v>
      </c>
      <c r="G10" t="s">
        <v>448</v>
      </c>
      <c r="H10">
        <v>7.6360000000000001</v>
      </c>
      <c r="I10" s="6">
        <f t="shared" si="4"/>
        <v>8902.8797948000465</v>
      </c>
      <c r="J10" s="10" t="s">
        <v>520</v>
      </c>
      <c r="N10" t="s">
        <v>17</v>
      </c>
    </row>
    <row r="11" spans="1:16" x14ac:dyDescent="0.2">
      <c r="A11">
        <v>6</v>
      </c>
      <c r="B11" t="s">
        <v>88</v>
      </c>
      <c r="C11" t="s">
        <v>19</v>
      </c>
      <c r="D11" s="4">
        <f t="shared" si="2"/>
        <v>6</v>
      </c>
      <c r="E11" s="4" t="str">
        <f t="shared" si="3"/>
        <v xml:space="preserve">Noga Tibor </v>
      </c>
      <c r="F11" t="s">
        <v>50</v>
      </c>
      <c r="G11" t="s">
        <v>53</v>
      </c>
      <c r="H11">
        <v>7.601</v>
      </c>
      <c r="I11" s="6">
        <f t="shared" si="4"/>
        <v>8862.0729858925024</v>
      </c>
      <c r="J11" s="10" t="s">
        <v>520</v>
      </c>
      <c r="N11" t="s">
        <v>17</v>
      </c>
    </row>
    <row r="12" spans="1:16" x14ac:dyDescent="0.2">
      <c r="A12">
        <v>7</v>
      </c>
      <c r="B12" t="s">
        <v>455</v>
      </c>
      <c r="C12" t="s">
        <v>508</v>
      </c>
      <c r="D12" s="4">
        <f t="shared" si="2"/>
        <v>9</v>
      </c>
      <c r="E12" s="4" t="str">
        <f t="shared" si="3"/>
        <v xml:space="preserve">Beliansky Miroslav </v>
      </c>
      <c r="F12" t="s">
        <v>509</v>
      </c>
      <c r="G12" t="s">
        <v>510</v>
      </c>
      <c r="H12">
        <v>7.4820000000000002</v>
      </c>
      <c r="I12" s="6">
        <f t="shared" si="4"/>
        <v>8723.3298356068553</v>
      </c>
      <c r="J12" s="10" t="s">
        <v>520</v>
      </c>
      <c r="N12" t="s">
        <v>17</v>
      </c>
    </row>
    <row r="13" spans="1:16" x14ac:dyDescent="0.2">
      <c r="A13">
        <v>8</v>
      </c>
      <c r="B13" t="s">
        <v>51</v>
      </c>
      <c r="C13" t="s">
        <v>21</v>
      </c>
      <c r="D13" s="4">
        <f t="shared" si="2"/>
        <v>7</v>
      </c>
      <c r="E13" s="4" t="str">
        <f t="shared" si="3"/>
        <v xml:space="preserve">Schuller Edmund </v>
      </c>
      <c r="F13" t="s">
        <v>511</v>
      </c>
      <c r="G13" t="s">
        <v>512</v>
      </c>
      <c r="H13">
        <v>7.0720000000000001</v>
      </c>
      <c r="I13" s="6">
        <f t="shared" si="4"/>
        <v>8245.3072169756324</v>
      </c>
      <c r="J13" s="10" t="s">
        <v>520</v>
      </c>
      <c r="N13" t="s">
        <v>17</v>
      </c>
    </row>
    <row r="14" spans="1:16" x14ac:dyDescent="0.2">
      <c r="A14">
        <v>9</v>
      </c>
      <c r="B14" t="s">
        <v>111</v>
      </c>
      <c r="C14" t="s">
        <v>513</v>
      </c>
      <c r="D14" s="4">
        <f t="shared" si="2"/>
        <v>6</v>
      </c>
      <c r="E14" s="4" t="str">
        <f t="shared" si="3"/>
        <v xml:space="preserve">Siska Simon </v>
      </c>
      <c r="F14" t="s">
        <v>50</v>
      </c>
      <c r="G14" t="s">
        <v>306</v>
      </c>
      <c r="H14">
        <v>6.9109999999999996</v>
      </c>
      <c r="I14" s="6">
        <f t="shared" si="4"/>
        <v>8057.595896000932</v>
      </c>
      <c r="J14" s="10" t="s">
        <v>520</v>
      </c>
      <c r="N14" t="s">
        <v>17</v>
      </c>
    </row>
    <row r="15" spans="1:16" x14ac:dyDescent="0.2">
      <c r="A15">
        <v>10</v>
      </c>
      <c r="B15">
        <v>70</v>
      </c>
      <c r="C15" t="s">
        <v>514</v>
      </c>
      <c r="D15" s="4">
        <f t="shared" si="2"/>
        <v>7</v>
      </c>
      <c r="E15" s="4" t="str">
        <f t="shared" si="3"/>
        <v xml:space="preserve">Sabla Martin </v>
      </c>
      <c r="F15" t="s">
        <v>108</v>
      </c>
      <c r="G15" t="s">
        <v>314</v>
      </c>
      <c r="H15">
        <v>6.4790000000000001</v>
      </c>
      <c r="I15" s="6">
        <f t="shared" si="4"/>
        <v>7553.923283199254</v>
      </c>
      <c r="J15" s="10" t="s">
        <v>520</v>
      </c>
      <c r="N15" t="s">
        <v>17</v>
      </c>
    </row>
    <row r="16" spans="1:16" x14ac:dyDescent="0.2">
      <c r="A16">
        <v>11</v>
      </c>
      <c r="B16" t="s">
        <v>149</v>
      </c>
      <c r="C16" t="s">
        <v>150</v>
      </c>
      <c r="D16" s="4">
        <f t="shared" si="2"/>
        <v>7</v>
      </c>
      <c r="E16" s="4" t="str">
        <f t="shared" si="3"/>
        <v xml:space="preserve">Smolka Daniel </v>
      </c>
      <c r="F16" t="s">
        <v>515</v>
      </c>
      <c r="G16" t="s">
        <v>468</v>
      </c>
      <c r="H16">
        <v>6.3689999999999998</v>
      </c>
      <c r="I16" s="6">
        <f t="shared" si="4"/>
        <v>7425.6733123469739</v>
      </c>
      <c r="J16" s="10" t="s">
        <v>520</v>
      </c>
      <c r="N16" t="s">
        <v>17</v>
      </c>
    </row>
    <row r="17" spans="1:14" x14ac:dyDescent="0.2">
      <c r="A17">
        <v>12</v>
      </c>
      <c r="B17" t="s">
        <v>229</v>
      </c>
      <c r="C17" t="s">
        <v>230</v>
      </c>
      <c r="D17" s="4">
        <f t="shared" si="2"/>
        <v>6</v>
      </c>
      <c r="E17" s="4" t="str">
        <f t="shared" si="3"/>
        <v xml:space="preserve">Fratrik Tibor </v>
      </c>
      <c r="F17" t="s">
        <v>50</v>
      </c>
      <c r="G17" t="s">
        <v>516</v>
      </c>
      <c r="H17">
        <v>5.9930000000000003</v>
      </c>
      <c r="I17" s="6">
        <f t="shared" si="4"/>
        <v>6987.2915937973657</v>
      </c>
      <c r="J17" s="10" t="s">
        <v>520</v>
      </c>
      <c r="N17" t="s">
        <v>17</v>
      </c>
    </row>
    <row r="18" spans="1:14" hidden="1" x14ac:dyDescent="0.2">
      <c r="A18">
        <v>13</v>
      </c>
      <c r="B18" t="s">
        <v>317</v>
      </c>
      <c r="C18" t="s">
        <v>318</v>
      </c>
      <c r="D18" s="4">
        <f t="shared" si="2"/>
        <v>4</v>
      </c>
      <c r="E18" s="4" t="str">
        <f t="shared" si="3"/>
        <v xml:space="preserve">Florian Jan </v>
      </c>
      <c r="F18" t="s">
        <v>308</v>
      </c>
      <c r="G18" t="s">
        <v>6</v>
      </c>
      <c r="H18">
        <v>5.8470000000000004</v>
      </c>
      <c r="I18" s="6">
        <f t="shared" si="4"/>
        <v>6817.0689052116131</v>
      </c>
      <c r="J18" s="10" t="s">
        <v>520</v>
      </c>
    </row>
    <row r="19" spans="1:14" x14ac:dyDescent="0.2">
      <c r="A19">
        <v>14</v>
      </c>
      <c r="B19" t="s">
        <v>75</v>
      </c>
      <c r="C19" t="s">
        <v>61</v>
      </c>
      <c r="D19" s="4">
        <f t="shared" si="2"/>
        <v>6</v>
      </c>
      <c r="E19" s="4" t="str">
        <f t="shared" si="3"/>
        <v xml:space="preserve">Sidor Juraj </v>
      </c>
      <c r="F19" t="s">
        <v>363</v>
      </c>
      <c r="G19" t="s">
        <v>6</v>
      </c>
      <c r="H19">
        <v>5.8310000000000004</v>
      </c>
      <c r="I19" s="6">
        <f t="shared" si="4"/>
        <v>6798.4143639967369</v>
      </c>
      <c r="J19" s="10" t="s">
        <v>520</v>
      </c>
      <c r="N19" t="s">
        <v>17</v>
      </c>
    </row>
    <row r="20" spans="1:14" x14ac:dyDescent="0.2">
      <c r="A20">
        <v>15</v>
      </c>
      <c r="B20" t="s">
        <v>144</v>
      </c>
      <c r="C20" t="s">
        <v>517</v>
      </c>
      <c r="D20" s="4">
        <f t="shared" si="2"/>
        <v>4</v>
      </c>
      <c r="E20" s="4" t="str">
        <f t="shared" si="3"/>
        <v xml:space="preserve">Hlinka Jan </v>
      </c>
      <c r="F20" t="s">
        <v>505</v>
      </c>
      <c r="G20" t="s">
        <v>145</v>
      </c>
      <c r="H20">
        <v>5.6920000000000002</v>
      </c>
      <c r="I20" s="6">
        <f t="shared" si="4"/>
        <v>6636.3530371924917</v>
      </c>
      <c r="J20" s="10" t="s">
        <v>520</v>
      </c>
      <c r="N20" t="s">
        <v>17</v>
      </c>
    </row>
    <row r="21" spans="1:14" x14ac:dyDescent="0.2">
      <c r="A21">
        <v>16</v>
      </c>
      <c r="B21" t="s">
        <v>107</v>
      </c>
      <c r="C21" t="s">
        <v>518</v>
      </c>
      <c r="D21" s="4">
        <f t="shared" si="2"/>
        <v>5</v>
      </c>
      <c r="E21" s="4" t="str">
        <f t="shared" si="3"/>
        <v xml:space="preserve">Berko Igor </v>
      </c>
      <c r="F21" t="s">
        <v>519</v>
      </c>
      <c r="G21" t="s">
        <v>6</v>
      </c>
      <c r="H21">
        <v>1.4219999999999999</v>
      </c>
      <c r="I21" s="6">
        <f t="shared" si="4"/>
        <v>1657.9223504721929</v>
      </c>
      <c r="J21" s="10" t="s">
        <v>520</v>
      </c>
      <c r="N21" t="s">
        <v>17</v>
      </c>
    </row>
  </sheetData>
  <autoFilter ref="N5:N21">
    <filterColumn colId="0">
      <customFilters>
        <customFilter operator="notEqual" val=" "/>
      </customFilters>
    </filterColumn>
  </autoFilter>
  <mergeCells count="3">
    <mergeCell ref="A1:H1"/>
    <mergeCell ref="A2:H2"/>
    <mergeCell ref="A3:H3"/>
  </mergeCells>
  <pageMargins left="0.7" right="0.7" top="0.75" bottom="0.75" header="0.3" footer="0.3"/>
  <pageSetup paperSize="9" orientation="portrait" verticalDpi="0" r:id="rId1"/>
  <headerFooter>
    <oddHeader>&amp;L&amp;"Arial"&amp;8&amp;K000000INTERNAL&amp;1#</odd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workbookViewId="0">
      <selection sqref="A1:H1"/>
    </sheetView>
  </sheetViews>
  <sheetFormatPr defaultRowHeight="12.75" x14ac:dyDescent="0.2"/>
  <cols>
    <col min="1" max="1" width="4.5703125" bestFit="1" customWidth="1"/>
    <col min="2" max="2" width="4.28515625" customWidth="1"/>
    <col min="3" max="3" width="16.7109375" bestFit="1" customWidth="1"/>
    <col min="4" max="4" width="2.5703125" bestFit="1" customWidth="1"/>
    <col min="5" max="5" width="22.5703125" bestFit="1" customWidth="1"/>
    <col min="6" max="6" width="21.7109375" bestFit="1" customWidth="1"/>
    <col min="7" max="7" width="10" hidden="1" customWidth="1"/>
    <col min="8" max="8" width="6" hidden="1" customWidth="1"/>
    <col min="9" max="9" width="16.7109375" bestFit="1" customWidth="1"/>
    <col min="10" max="10" width="18.7109375" bestFit="1" customWidth="1"/>
    <col min="11" max="11" width="13.7109375" bestFit="1" customWidth="1"/>
    <col min="12" max="12" width="6.7109375" bestFit="1" customWidth="1"/>
    <col min="13" max="13" width="2.140625" bestFit="1" customWidth="1"/>
    <col min="15" max="15" width="3" customWidth="1"/>
    <col min="16" max="16" width="4" customWidth="1"/>
    <col min="17" max="17" width="15.28515625" bestFit="1" customWidth="1"/>
    <col min="18" max="18" width="12.140625" bestFit="1" customWidth="1"/>
    <col min="19" max="19" width="11.42578125" bestFit="1" customWidth="1"/>
    <col min="20" max="20" width="8.7109375" customWidth="1"/>
    <col min="21" max="21" width="6" customWidth="1"/>
    <col min="22" max="22" width="8.28515625" customWidth="1"/>
    <col min="23" max="23" width="6.7109375" customWidth="1"/>
    <col min="24" max="24" width="8.28515625" customWidth="1"/>
    <col min="25" max="27" width="6.7109375" customWidth="1"/>
    <col min="28" max="28" width="8.28515625" customWidth="1"/>
    <col min="29" max="29" width="6.7109375" customWidth="1"/>
    <col min="30" max="30" width="8.28515625" customWidth="1"/>
    <col min="31" max="31" width="6.7109375" customWidth="1"/>
  </cols>
  <sheetData>
    <row r="1" spans="1:16" ht="18" x14ac:dyDescent="0.25">
      <c r="A1" s="19" t="s">
        <v>1296</v>
      </c>
      <c r="B1" s="19"/>
      <c r="C1" s="19"/>
      <c r="D1" s="19"/>
      <c r="E1" s="19"/>
      <c r="F1" s="19"/>
      <c r="G1" s="19"/>
      <c r="H1" s="19"/>
    </row>
    <row r="2" spans="1:16" ht="18" x14ac:dyDescent="0.25">
      <c r="A2" s="19" t="s">
        <v>1297</v>
      </c>
      <c r="B2" s="19"/>
      <c r="C2" s="19"/>
      <c r="D2" s="19"/>
      <c r="E2" s="19"/>
      <c r="F2" s="19"/>
      <c r="G2" s="19"/>
      <c r="H2" s="19"/>
    </row>
    <row r="3" spans="1:16" ht="18" x14ac:dyDescent="0.25">
      <c r="A3" s="19" t="s">
        <v>25</v>
      </c>
      <c r="B3" s="19"/>
      <c r="C3" s="19"/>
      <c r="D3" s="19"/>
      <c r="E3" s="19"/>
      <c r="F3" s="19"/>
      <c r="G3" s="19"/>
      <c r="H3" s="19"/>
    </row>
    <row r="4" spans="1:16" x14ac:dyDescent="0.2">
      <c r="A4" s="13" t="s">
        <v>29</v>
      </c>
      <c r="B4" s="7" t="s">
        <v>114</v>
      </c>
      <c r="C4" s="5" t="s">
        <v>31</v>
      </c>
      <c r="D4" s="5"/>
      <c r="E4" s="13">
        <v>10</v>
      </c>
      <c r="F4" s="5" t="s">
        <v>32</v>
      </c>
      <c r="G4" s="13">
        <v>10</v>
      </c>
      <c r="H4" s="5" t="s">
        <v>74</v>
      </c>
      <c r="I4" s="7">
        <f>B4*K4*M4</f>
        <v>0.66666666666666663</v>
      </c>
      <c r="J4" s="5" t="s">
        <v>33</v>
      </c>
      <c r="K4" s="13">
        <f>MIN(E4/15,1)</f>
        <v>0.66666666666666663</v>
      </c>
      <c r="L4" s="5" t="s">
        <v>34</v>
      </c>
      <c r="M4" s="11">
        <f>MIN(G4/4,1)</f>
        <v>1</v>
      </c>
      <c r="N4" s="5"/>
      <c r="O4" s="11"/>
      <c r="P4" s="11"/>
    </row>
    <row r="5" spans="1:16" x14ac:dyDescent="0.2">
      <c r="A5" s="1" t="s">
        <v>0</v>
      </c>
      <c r="B5" s="8" t="s">
        <v>1</v>
      </c>
      <c r="C5" s="1" t="s">
        <v>2</v>
      </c>
      <c r="D5" s="1"/>
      <c r="E5" s="1"/>
      <c r="F5" s="1" t="s">
        <v>35</v>
      </c>
      <c r="G5" s="1" t="s">
        <v>3</v>
      </c>
      <c r="H5" s="1" t="s">
        <v>4</v>
      </c>
      <c r="I5" s="1" t="s">
        <v>13</v>
      </c>
      <c r="J5" s="1" t="s">
        <v>15</v>
      </c>
      <c r="K5" s="1"/>
      <c r="L5" s="1"/>
      <c r="M5" s="1"/>
    </row>
    <row r="6" spans="1:16" x14ac:dyDescent="0.2">
      <c r="A6">
        <v>1</v>
      </c>
      <c r="B6">
        <v>311</v>
      </c>
      <c r="C6" t="s">
        <v>1298</v>
      </c>
      <c r="D6" s="4">
        <f t="shared" ref="D6" si="0">SEARCH(" ",C6,1)</f>
        <v>6</v>
      </c>
      <c r="E6" s="4" t="str">
        <f t="shared" ref="E6" si="1">RIGHT(C6,LEN(C6)-D6) &amp; " " &amp; LEFT(C6,D6)</f>
        <v xml:space="preserve">Darnady Dávid </v>
      </c>
      <c r="F6" t="s">
        <v>50</v>
      </c>
      <c r="G6" t="s">
        <v>41</v>
      </c>
      <c r="H6">
        <v>8.3620000000000001</v>
      </c>
      <c r="I6" s="6">
        <f>H6/$H$6*10000*$I$4</f>
        <v>6666.6666666666661</v>
      </c>
      <c r="J6" s="10" t="s">
        <v>520</v>
      </c>
    </row>
    <row r="7" spans="1:16" x14ac:dyDescent="0.2">
      <c r="A7">
        <v>2</v>
      </c>
      <c r="B7" t="s">
        <v>27</v>
      </c>
      <c r="C7" t="s">
        <v>1299</v>
      </c>
      <c r="D7" s="4">
        <f t="shared" ref="D7:D13" si="2">SEARCH(" ",C7,1)</f>
        <v>6</v>
      </c>
      <c r="E7" s="4" t="str">
        <f t="shared" ref="E7:E13" si="3">RIGHT(C7,LEN(C7)-D7) &amp; " " &amp; LEFT(C7,D7)</f>
        <v xml:space="preserve">Kožár Jozef </v>
      </c>
      <c r="F7" t="s">
        <v>505</v>
      </c>
      <c r="G7" t="s">
        <v>553</v>
      </c>
      <c r="H7">
        <v>8.0540000000000003</v>
      </c>
      <c r="I7" s="6">
        <f t="shared" ref="I7:I16" si="4">H7/$H$6*10000*$I$4</f>
        <v>6421.1113768635887</v>
      </c>
      <c r="J7" s="10" t="s">
        <v>520</v>
      </c>
    </row>
    <row r="8" spans="1:16" x14ac:dyDescent="0.2">
      <c r="A8">
        <v>3</v>
      </c>
      <c r="B8" t="s">
        <v>51</v>
      </c>
      <c r="C8" t="s">
        <v>21</v>
      </c>
      <c r="D8" s="4">
        <f t="shared" si="2"/>
        <v>7</v>
      </c>
      <c r="E8" s="4" t="s">
        <v>650</v>
      </c>
      <c r="F8" t="s">
        <v>511</v>
      </c>
      <c r="G8" t="s">
        <v>228</v>
      </c>
      <c r="H8">
        <v>7.0179999999999998</v>
      </c>
      <c r="I8" s="6">
        <f t="shared" si="4"/>
        <v>5595.1526747986918</v>
      </c>
      <c r="J8" s="10" t="s">
        <v>520</v>
      </c>
    </row>
    <row r="9" spans="1:16" x14ac:dyDescent="0.2">
      <c r="A9">
        <v>4</v>
      </c>
      <c r="B9" t="s">
        <v>229</v>
      </c>
      <c r="C9" t="s">
        <v>230</v>
      </c>
      <c r="D9" s="4">
        <f t="shared" si="2"/>
        <v>6</v>
      </c>
      <c r="E9" s="4" t="str">
        <f t="shared" si="3"/>
        <v xml:space="preserve">Fratrik Tibor </v>
      </c>
      <c r="F9" t="s">
        <v>1300</v>
      </c>
      <c r="G9" t="s">
        <v>41</v>
      </c>
      <c r="H9">
        <v>6.9980000000000002</v>
      </c>
      <c r="I9" s="6">
        <f t="shared" si="4"/>
        <v>5579.2075261101818</v>
      </c>
      <c r="J9" s="10" t="s">
        <v>520</v>
      </c>
    </row>
    <row r="10" spans="1:16" x14ac:dyDescent="0.2">
      <c r="A10">
        <v>5</v>
      </c>
      <c r="B10" t="s">
        <v>1215</v>
      </c>
      <c r="C10" t="s">
        <v>1301</v>
      </c>
      <c r="D10" s="4">
        <f t="shared" si="2"/>
        <v>4</v>
      </c>
      <c r="E10" s="4" t="str">
        <f t="shared" si="3"/>
        <v xml:space="preserve">Kovalčík Ján </v>
      </c>
      <c r="F10" t="s">
        <v>509</v>
      </c>
      <c r="G10" t="s">
        <v>510</v>
      </c>
      <c r="H10">
        <v>6.8259999999999996</v>
      </c>
      <c r="I10" s="6">
        <f t="shared" si="4"/>
        <v>5442.0792473889815</v>
      </c>
      <c r="J10" s="10" t="s">
        <v>520</v>
      </c>
    </row>
    <row r="11" spans="1:16" x14ac:dyDescent="0.2">
      <c r="A11">
        <v>6</v>
      </c>
      <c r="B11">
        <v>70</v>
      </c>
      <c r="C11" t="s">
        <v>147</v>
      </c>
      <c r="D11" s="4">
        <f t="shared" si="2"/>
        <v>7</v>
      </c>
      <c r="E11" s="4" t="str">
        <f t="shared" si="3"/>
        <v xml:space="preserve">Šabľa Martin </v>
      </c>
      <c r="F11" t="s">
        <v>519</v>
      </c>
      <c r="G11" t="s">
        <v>338</v>
      </c>
      <c r="H11">
        <v>5.9039999999999999</v>
      </c>
      <c r="I11" s="6">
        <f t="shared" si="4"/>
        <v>4707.0078928486</v>
      </c>
      <c r="J11" s="10" t="s">
        <v>520</v>
      </c>
    </row>
    <row r="12" spans="1:16" x14ac:dyDescent="0.2">
      <c r="A12">
        <v>7</v>
      </c>
      <c r="B12" t="s">
        <v>149</v>
      </c>
      <c r="C12" t="s">
        <v>150</v>
      </c>
      <c r="D12" s="4">
        <f t="shared" si="2"/>
        <v>7</v>
      </c>
      <c r="E12" s="4" t="s">
        <v>222</v>
      </c>
      <c r="F12" t="s">
        <v>515</v>
      </c>
      <c r="G12" t="s">
        <v>41</v>
      </c>
      <c r="H12">
        <v>5.0579999999999998</v>
      </c>
      <c r="I12" s="6">
        <f t="shared" si="4"/>
        <v>4032.5281033245633</v>
      </c>
      <c r="J12" s="10" t="s">
        <v>520</v>
      </c>
    </row>
    <row r="13" spans="1:16" x14ac:dyDescent="0.2">
      <c r="A13">
        <v>8</v>
      </c>
      <c r="B13" t="s">
        <v>5</v>
      </c>
      <c r="C13" t="s">
        <v>518</v>
      </c>
      <c r="D13" s="4">
        <f t="shared" si="2"/>
        <v>5</v>
      </c>
      <c r="E13" s="4" t="str">
        <f t="shared" si="3"/>
        <v xml:space="preserve">Berko Igor </v>
      </c>
      <c r="F13" t="s">
        <v>519</v>
      </c>
      <c r="G13" t="s">
        <v>338</v>
      </c>
      <c r="H13">
        <v>2.8820000000000001</v>
      </c>
      <c r="I13" s="6">
        <f t="shared" si="4"/>
        <v>2297.69592601451</v>
      </c>
      <c r="J13" s="10" t="s">
        <v>520</v>
      </c>
    </row>
    <row r="14" spans="1:16" x14ac:dyDescent="0.2">
      <c r="A14">
        <v>9</v>
      </c>
      <c r="B14" t="s">
        <v>1302</v>
      </c>
      <c r="C14" t="s">
        <v>1303</v>
      </c>
      <c r="D14" s="4">
        <f t="shared" ref="D14:D16" si="5">SEARCH(" ",C14,1)</f>
        <v>6</v>
      </c>
      <c r="E14" s="4" t="str">
        <f t="shared" ref="E14:E16" si="6">RIGHT(C14,LEN(C14)-D14) &amp; " " &amp; LEFT(C14,D14)</f>
        <v xml:space="preserve">Dado Juraj </v>
      </c>
      <c r="F14" t="s">
        <v>515</v>
      </c>
      <c r="G14" t="s">
        <v>338</v>
      </c>
      <c r="H14">
        <v>2.5720000000000001</v>
      </c>
      <c r="I14" s="6">
        <f t="shared" si="4"/>
        <v>2050.5461213425815</v>
      </c>
      <c r="J14" s="10" t="s">
        <v>520</v>
      </c>
    </row>
    <row r="15" spans="1:16" x14ac:dyDescent="0.2">
      <c r="A15">
        <v>10</v>
      </c>
      <c r="B15" t="s">
        <v>111</v>
      </c>
      <c r="C15" t="s">
        <v>1304</v>
      </c>
      <c r="D15" s="4">
        <f t="shared" si="5"/>
        <v>6</v>
      </c>
      <c r="E15" s="4" t="str">
        <f t="shared" si="6"/>
        <v xml:space="preserve">Šiška Šimon </v>
      </c>
      <c r="F15" t="s">
        <v>505</v>
      </c>
      <c r="G15" t="s">
        <v>228</v>
      </c>
      <c r="H15">
        <v>2.2269999999999999</v>
      </c>
      <c r="I15" s="6">
        <f t="shared" si="4"/>
        <v>1775.4923064657573</v>
      </c>
      <c r="J15" s="10" t="s">
        <v>520</v>
      </c>
    </row>
    <row r="16" spans="1:16" x14ac:dyDescent="0.2">
      <c r="A16">
        <v>11</v>
      </c>
      <c r="B16" t="s">
        <v>75</v>
      </c>
      <c r="C16" t="s">
        <v>61</v>
      </c>
      <c r="D16" s="4">
        <f t="shared" si="5"/>
        <v>6</v>
      </c>
      <c r="E16" s="4" t="str">
        <f t="shared" si="6"/>
        <v xml:space="preserve">Sidor Juraj </v>
      </c>
      <c r="F16" t="s">
        <v>1305</v>
      </c>
      <c r="G16" t="s">
        <v>6</v>
      </c>
      <c r="H16">
        <v>0.66300000000000003</v>
      </c>
      <c r="I16" s="6">
        <f t="shared" si="4"/>
        <v>528.58167902415687</v>
      </c>
      <c r="J16" s="10" t="s">
        <v>520</v>
      </c>
    </row>
  </sheetData>
  <autoFilter ref="N5:N33"/>
  <mergeCells count="3">
    <mergeCell ref="A1:H1"/>
    <mergeCell ref="A2:H2"/>
    <mergeCell ref="A3:H3"/>
  </mergeCells>
  <pageMargins left="0.7" right="0.7" top="0.75" bottom="0.75" header="0.3" footer="0.3"/>
  <pageSetup paperSize="9" orientation="portrait" verticalDpi="0" r:id="rId1"/>
  <headerFooter>
    <oddHeader>&amp;L&amp;"Arial"&amp;8&amp;K000000INTERNAL&amp;1#</oddHead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"/>
  <sheetViews>
    <sheetView workbookViewId="0">
      <selection sqref="A1:H1"/>
    </sheetView>
  </sheetViews>
  <sheetFormatPr defaultRowHeight="12.75" x14ac:dyDescent="0.2"/>
  <cols>
    <col min="1" max="1" width="4.5703125" bestFit="1" customWidth="1"/>
    <col min="2" max="2" width="4.5703125" customWidth="1"/>
    <col min="3" max="3" width="16.7109375" bestFit="1" customWidth="1"/>
    <col min="4" max="4" width="2.5703125" bestFit="1" customWidth="1"/>
    <col min="5" max="5" width="22.5703125" bestFit="1" customWidth="1"/>
    <col min="6" max="6" width="19.5703125" bestFit="1" customWidth="1"/>
    <col min="7" max="7" width="15.28515625" customWidth="1"/>
    <col min="8" max="8" width="6" customWidth="1"/>
    <col min="9" max="9" width="16.7109375" bestFit="1" customWidth="1"/>
    <col min="10" max="10" width="22.5703125" bestFit="1" customWidth="1"/>
    <col min="11" max="11" width="2.140625" bestFit="1" customWidth="1"/>
    <col min="12" max="12" width="6.7109375" bestFit="1" customWidth="1"/>
    <col min="13" max="13" width="2.140625" bestFit="1" customWidth="1"/>
    <col min="15" max="15" width="3" customWidth="1"/>
    <col min="16" max="16" width="5" customWidth="1"/>
    <col min="17" max="17" width="18" bestFit="1" customWidth="1"/>
    <col min="18" max="18" width="14.7109375" bestFit="1" customWidth="1"/>
    <col min="19" max="19" width="15.28515625" bestFit="1" customWidth="1"/>
    <col min="20" max="20" width="8.7109375" customWidth="1"/>
    <col min="21" max="21" width="6" customWidth="1"/>
    <col min="22" max="22" width="6.7109375" customWidth="1"/>
    <col min="23" max="23" width="7.7109375" customWidth="1"/>
    <col min="24" max="24" width="8.28515625" customWidth="1"/>
    <col min="25" max="27" width="7.7109375" customWidth="1"/>
    <col min="28" max="28" width="8.28515625" customWidth="1"/>
    <col min="29" max="31" width="7.7109375" customWidth="1"/>
  </cols>
  <sheetData>
    <row r="1" spans="1:16" ht="18" x14ac:dyDescent="0.25">
      <c r="A1" s="19" t="s">
        <v>1296</v>
      </c>
      <c r="B1" s="19"/>
      <c r="C1" s="19"/>
      <c r="D1" s="19"/>
      <c r="E1" s="19"/>
      <c r="F1" s="19"/>
      <c r="G1" s="19"/>
      <c r="H1" s="19"/>
    </row>
    <row r="2" spans="1:16" ht="18" x14ac:dyDescent="0.25">
      <c r="A2" s="19" t="s">
        <v>1297</v>
      </c>
      <c r="B2" s="19"/>
      <c r="C2" s="19"/>
      <c r="D2" s="19"/>
      <c r="E2" s="19"/>
      <c r="F2" s="19"/>
      <c r="G2" s="19"/>
      <c r="H2" s="19"/>
    </row>
    <row r="3" spans="1:16" ht="18" x14ac:dyDescent="0.25">
      <c r="A3" s="19" t="s">
        <v>1306</v>
      </c>
      <c r="B3" s="19"/>
      <c r="C3" s="19"/>
      <c r="D3" s="19"/>
      <c r="E3" s="19"/>
      <c r="F3" s="19"/>
      <c r="G3" s="19"/>
      <c r="H3" s="19"/>
    </row>
    <row r="4" spans="1:16" x14ac:dyDescent="0.2">
      <c r="A4" s="13" t="s">
        <v>29</v>
      </c>
      <c r="B4" s="7" t="s">
        <v>114</v>
      </c>
      <c r="C4" s="5" t="s">
        <v>31</v>
      </c>
      <c r="D4" s="5"/>
      <c r="E4" s="13">
        <v>13</v>
      </c>
      <c r="F4" s="5" t="s">
        <v>32</v>
      </c>
      <c r="G4" s="13">
        <v>9</v>
      </c>
      <c r="H4" s="5" t="s">
        <v>74</v>
      </c>
      <c r="I4" s="7">
        <f>B4*K4*M4</f>
        <v>0.8666666666666667</v>
      </c>
      <c r="J4" s="5" t="s">
        <v>33</v>
      </c>
      <c r="K4" s="13">
        <f>MIN(E4/15,1)</f>
        <v>0.8666666666666667</v>
      </c>
      <c r="L4" s="5" t="s">
        <v>34</v>
      </c>
      <c r="M4" s="11">
        <f>MIN(G4/4,1)</f>
        <v>1</v>
      </c>
      <c r="N4" s="5"/>
      <c r="O4" s="11"/>
      <c r="P4" s="11"/>
    </row>
    <row r="5" spans="1:16" x14ac:dyDescent="0.2">
      <c r="A5" s="1" t="s">
        <v>0</v>
      </c>
      <c r="B5" s="8" t="s">
        <v>1</v>
      </c>
      <c r="C5" s="1" t="s">
        <v>2</v>
      </c>
      <c r="D5" s="1"/>
      <c r="E5" s="1"/>
      <c r="F5" s="1" t="s">
        <v>35</v>
      </c>
      <c r="G5" s="1" t="s">
        <v>3</v>
      </c>
      <c r="H5" s="1" t="s">
        <v>4</v>
      </c>
      <c r="I5" s="1" t="s">
        <v>13</v>
      </c>
      <c r="J5" s="1" t="s">
        <v>15</v>
      </c>
      <c r="K5" s="1"/>
      <c r="L5" s="1"/>
      <c r="M5" s="1"/>
    </row>
    <row r="6" spans="1:16" x14ac:dyDescent="0.2">
      <c r="A6">
        <v>1</v>
      </c>
      <c r="B6" t="s">
        <v>78</v>
      </c>
      <c r="C6" t="s">
        <v>1170</v>
      </c>
      <c r="D6" s="4">
        <f t="shared" ref="D6" si="0">SEARCH(" ",C6,1)</f>
        <v>4</v>
      </c>
      <c r="E6" s="4" t="str">
        <f t="shared" ref="E6" si="1">RIGHT(C6,LEN(C6)-D6) &amp; " " &amp; LEFT(C6,D6)</f>
        <v xml:space="preserve">Divok Ján </v>
      </c>
      <c r="F6" t="s">
        <v>521</v>
      </c>
      <c r="G6" t="s">
        <v>623</v>
      </c>
      <c r="H6">
        <v>6.3339999999999996</v>
      </c>
      <c r="I6" s="6">
        <f>H6/$H$6*10000*$I$4</f>
        <v>8666.6666666666661</v>
      </c>
      <c r="J6" s="10" t="s">
        <v>1319</v>
      </c>
    </row>
    <row r="7" spans="1:16" x14ac:dyDescent="0.2">
      <c r="A7">
        <v>2</v>
      </c>
      <c r="B7" t="s">
        <v>167</v>
      </c>
      <c r="C7" t="s">
        <v>1307</v>
      </c>
      <c r="D7" s="4">
        <f t="shared" ref="D7:D18" si="2">SEARCH(" ",C7,1)</f>
        <v>6</v>
      </c>
      <c r="E7" s="4" t="str">
        <f t="shared" ref="E7:E18" si="3">RIGHT(C7,LEN(C7)-D7) &amp; " " &amp; LEFT(C7,D7)</f>
        <v xml:space="preserve">Bobok Tomáš </v>
      </c>
      <c r="F7" s="10" t="s">
        <v>515</v>
      </c>
      <c r="G7" t="s">
        <v>1308</v>
      </c>
      <c r="H7">
        <v>6.0780000000000003</v>
      </c>
      <c r="I7" s="6">
        <f t="shared" ref="I7:I18" si="4">H7/$H$6*10000*$I$4</f>
        <v>8316.3877486580368</v>
      </c>
      <c r="J7" s="10" t="s">
        <v>1319</v>
      </c>
    </row>
    <row r="8" spans="1:16" x14ac:dyDescent="0.2">
      <c r="A8">
        <v>3</v>
      </c>
      <c r="B8" t="s">
        <v>166</v>
      </c>
      <c r="C8" t="s">
        <v>1309</v>
      </c>
      <c r="D8" s="4">
        <f t="shared" si="2"/>
        <v>9</v>
      </c>
      <c r="E8" s="4" t="s">
        <v>1320</v>
      </c>
      <c r="F8" t="s">
        <v>50</v>
      </c>
      <c r="G8" t="s">
        <v>72</v>
      </c>
      <c r="H8">
        <v>6.056</v>
      </c>
      <c r="I8" s="6">
        <f t="shared" si="4"/>
        <v>8286.2856541416695</v>
      </c>
      <c r="J8" s="10" t="s">
        <v>1319</v>
      </c>
    </row>
    <row r="9" spans="1:16" x14ac:dyDescent="0.2">
      <c r="A9">
        <v>4</v>
      </c>
      <c r="B9" t="s">
        <v>1242</v>
      </c>
      <c r="C9" t="s">
        <v>19</v>
      </c>
      <c r="D9" s="4">
        <f t="shared" si="2"/>
        <v>6</v>
      </c>
      <c r="E9" s="4" t="str">
        <f t="shared" si="3"/>
        <v xml:space="preserve">Noga Tibor </v>
      </c>
      <c r="F9" t="s">
        <v>50</v>
      </c>
      <c r="G9" t="s">
        <v>466</v>
      </c>
      <c r="H9">
        <v>5.7160000000000002</v>
      </c>
      <c r="I9" s="6">
        <f t="shared" si="4"/>
        <v>7821.0714661614575</v>
      </c>
      <c r="J9" s="10" t="s">
        <v>1319</v>
      </c>
    </row>
    <row r="10" spans="1:16" x14ac:dyDescent="0.2">
      <c r="A10">
        <v>5</v>
      </c>
      <c r="B10" t="s">
        <v>20</v>
      </c>
      <c r="C10" t="s">
        <v>1310</v>
      </c>
      <c r="D10" s="4">
        <f t="shared" si="2"/>
        <v>6</v>
      </c>
      <c r="E10" s="4" t="s">
        <v>1325</v>
      </c>
      <c r="F10" t="s">
        <v>522</v>
      </c>
      <c r="G10" t="s">
        <v>1311</v>
      </c>
      <c r="H10">
        <v>5.6059999999999999</v>
      </c>
      <c r="I10" s="6">
        <f t="shared" si="4"/>
        <v>7670.5609935796238</v>
      </c>
      <c r="J10" s="10" t="s">
        <v>1319</v>
      </c>
    </row>
    <row r="11" spans="1:16" x14ac:dyDescent="0.2">
      <c r="A11">
        <v>6</v>
      </c>
      <c r="B11" t="s">
        <v>1312</v>
      </c>
      <c r="C11" t="s">
        <v>157</v>
      </c>
      <c r="D11" s="4">
        <f t="shared" si="2"/>
        <v>8</v>
      </c>
      <c r="E11" s="4" t="s">
        <v>650</v>
      </c>
      <c r="F11" t="s">
        <v>522</v>
      </c>
      <c r="G11" t="s">
        <v>1313</v>
      </c>
      <c r="H11">
        <v>5.5149999999999997</v>
      </c>
      <c r="I11" s="6">
        <f t="shared" si="4"/>
        <v>7546.0477844437437</v>
      </c>
      <c r="J11" s="10" t="s">
        <v>1319</v>
      </c>
    </row>
    <row r="12" spans="1:16" x14ac:dyDescent="0.2">
      <c r="A12">
        <v>7</v>
      </c>
      <c r="B12" t="s">
        <v>364</v>
      </c>
      <c r="C12" t="s">
        <v>1314</v>
      </c>
      <c r="D12" s="4">
        <f t="shared" si="2"/>
        <v>9</v>
      </c>
      <c r="E12" s="4" t="s">
        <v>1321</v>
      </c>
      <c r="F12" t="s">
        <v>527</v>
      </c>
      <c r="G12" t="s">
        <v>1315</v>
      </c>
      <c r="H12">
        <v>5.4329999999999998</v>
      </c>
      <c r="I12" s="6">
        <f t="shared" si="4"/>
        <v>7433.8490685191045</v>
      </c>
      <c r="J12" s="10" t="s">
        <v>1319</v>
      </c>
    </row>
    <row r="13" spans="1:16" x14ac:dyDescent="0.2">
      <c r="A13">
        <v>8</v>
      </c>
      <c r="B13" t="s">
        <v>117</v>
      </c>
      <c r="C13" t="s">
        <v>1316</v>
      </c>
      <c r="D13" s="4">
        <f t="shared" si="2"/>
        <v>7</v>
      </c>
      <c r="E13" s="4" t="s">
        <v>1322</v>
      </c>
      <c r="F13" t="s">
        <v>509</v>
      </c>
      <c r="G13" t="s">
        <v>72</v>
      </c>
      <c r="H13">
        <v>4.6769999999999996</v>
      </c>
      <c r="I13" s="6">
        <f t="shared" si="4"/>
        <v>6399.4316387748659</v>
      </c>
      <c r="J13" s="10" t="s">
        <v>1319</v>
      </c>
    </row>
    <row r="14" spans="1:16" x14ac:dyDescent="0.2">
      <c r="A14">
        <v>9</v>
      </c>
      <c r="B14" t="s">
        <v>312</v>
      </c>
      <c r="C14" t="s">
        <v>1317</v>
      </c>
      <c r="D14" s="4">
        <f t="shared" si="2"/>
        <v>7</v>
      </c>
      <c r="E14" s="4" t="s">
        <v>1323</v>
      </c>
      <c r="F14" t="s">
        <v>515</v>
      </c>
      <c r="G14" t="s">
        <v>525</v>
      </c>
      <c r="H14">
        <v>4.67</v>
      </c>
      <c r="I14" s="6">
        <f t="shared" si="4"/>
        <v>6389.8536996105677</v>
      </c>
      <c r="J14" s="10" t="s">
        <v>1319</v>
      </c>
    </row>
    <row r="15" spans="1:16" x14ac:dyDescent="0.2">
      <c r="A15">
        <v>10</v>
      </c>
      <c r="B15">
        <v>777</v>
      </c>
      <c r="C15" t="s">
        <v>1318</v>
      </c>
      <c r="D15" s="4">
        <f t="shared" si="2"/>
        <v>5</v>
      </c>
      <c r="E15" s="4" t="s">
        <v>1324</v>
      </c>
      <c r="F15" t="s">
        <v>509</v>
      </c>
      <c r="G15" t="s">
        <v>55</v>
      </c>
      <c r="H15">
        <v>4.5339999999999998</v>
      </c>
      <c r="I15" s="6">
        <f t="shared" si="4"/>
        <v>6203.768024418483</v>
      </c>
      <c r="J15" s="10" t="s">
        <v>1319</v>
      </c>
    </row>
    <row r="16" spans="1:16" x14ac:dyDescent="0.2">
      <c r="A16">
        <v>11</v>
      </c>
      <c r="B16" t="s">
        <v>7</v>
      </c>
      <c r="C16" t="s">
        <v>526</v>
      </c>
      <c r="D16" s="4">
        <f t="shared" si="2"/>
        <v>5</v>
      </c>
      <c r="E16" s="4" t="str">
        <f t="shared" si="3"/>
        <v xml:space="preserve">Bajana Ivan </v>
      </c>
      <c r="F16" t="s">
        <v>68</v>
      </c>
      <c r="G16" t="s">
        <v>721</v>
      </c>
      <c r="H16">
        <v>4.1749999999999998</v>
      </c>
      <c r="I16" s="6">
        <f t="shared" si="4"/>
        <v>5712.5565729923164</v>
      </c>
      <c r="J16" s="10" t="s">
        <v>1319</v>
      </c>
    </row>
    <row r="17" spans="1:10" x14ac:dyDescent="0.2">
      <c r="A17">
        <v>12</v>
      </c>
      <c r="B17" t="s">
        <v>119</v>
      </c>
      <c r="C17" t="s">
        <v>96</v>
      </c>
      <c r="D17" s="4">
        <f t="shared" si="2"/>
        <v>6</v>
      </c>
      <c r="E17" s="4" t="str">
        <f t="shared" si="3"/>
        <v xml:space="preserve">Abonyi Peter </v>
      </c>
      <c r="F17" t="s">
        <v>524</v>
      </c>
      <c r="G17" t="s">
        <v>937</v>
      </c>
      <c r="H17">
        <v>4.0490000000000004</v>
      </c>
      <c r="I17" s="6">
        <f t="shared" si="4"/>
        <v>5540.1536680349445</v>
      </c>
      <c r="J17" s="10" t="s">
        <v>1319</v>
      </c>
    </row>
    <row r="18" spans="1:10" x14ac:dyDescent="0.2">
      <c r="A18">
        <v>13</v>
      </c>
      <c r="B18" t="s">
        <v>101</v>
      </c>
      <c r="C18" t="s">
        <v>1193</v>
      </c>
      <c r="D18" s="4">
        <f t="shared" si="2"/>
        <v>4</v>
      </c>
      <c r="E18" s="4" t="str">
        <f t="shared" si="3"/>
        <v xml:space="preserve">Keher Ján </v>
      </c>
      <c r="F18" t="s">
        <v>155</v>
      </c>
      <c r="G18" t="s">
        <v>623</v>
      </c>
      <c r="H18">
        <v>1.53</v>
      </c>
      <c r="I18" s="6">
        <f t="shared" si="4"/>
        <v>2093.4638459109569</v>
      </c>
      <c r="J18" s="10" t="s">
        <v>1319</v>
      </c>
    </row>
    <row r="19" spans="1:10" x14ac:dyDescent="0.2">
      <c r="D19" s="4"/>
      <c r="E19" s="4"/>
      <c r="I19" s="6"/>
      <c r="J19" s="10"/>
    </row>
    <row r="20" spans="1:10" x14ac:dyDescent="0.2">
      <c r="D20" s="4"/>
      <c r="E20" s="4"/>
      <c r="I20" s="6"/>
      <c r="J20" s="10"/>
    </row>
    <row r="21" spans="1:10" x14ac:dyDescent="0.2">
      <c r="D21" s="4"/>
      <c r="E21" s="4"/>
      <c r="I21" s="6"/>
      <c r="J21" s="10"/>
    </row>
    <row r="22" spans="1:10" x14ac:dyDescent="0.2">
      <c r="D22" s="4"/>
      <c r="E22" s="4"/>
      <c r="I22" s="6"/>
      <c r="J22" s="10"/>
    </row>
    <row r="23" spans="1:10" x14ac:dyDescent="0.2">
      <c r="D23" s="4"/>
      <c r="E23" s="4"/>
      <c r="I23" s="6"/>
      <c r="J23" s="10"/>
    </row>
    <row r="24" spans="1:10" x14ac:dyDescent="0.2">
      <c r="D24" s="4"/>
      <c r="E24" s="4"/>
      <c r="I24" s="6"/>
      <c r="J24" s="10"/>
    </row>
    <row r="25" spans="1:10" x14ac:dyDescent="0.2">
      <c r="D25" s="4"/>
      <c r="E25" s="4"/>
      <c r="I25" s="6"/>
      <c r="J25" s="10"/>
    </row>
    <row r="26" spans="1:10" x14ac:dyDescent="0.2">
      <c r="D26" s="4"/>
      <c r="E26" s="4"/>
      <c r="I26" s="6"/>
      <c r="J26" s="10"/>
    </row>
    <row r="27" spans="1:10" x14ac:dyDescent="0.2">
      <c r="D27" s="4"/>
      <c r="E27" s="4"/>
      <c r="I27" s="6"/>
      <c r="J27" s="10"/>
    </row>
    <row r="28" spans="1:10" x14ac:dyDescent="0.2">
      <c r="D28" s="4"/>
      <c r="E28" s="4"/>
      <c r="I28" s="6"/>
      <c r="J28" s="10"/>
    </row>
    <row r="29" spans="1:10" x14ac:dyDescent="0.2">
      <c r="D29" s="4"/>
      <c r="E29" s="4"/>
      <c r="I29" s="6"/>
      <c r="J29" s="10"/>
    </row>
  </sheetData>
  <autoFilter ref="N5:N35"/>
  <mergeCells count="3">
    <mergeCell ref="A1:H1"/>
    <mergeCell ref="A2:H2"/>
    <mergeCell ref="A3:H3"/>
  </mergeCells>
  <pageMargins left="0.7" right="0.7" top="0.75" bottom="0.75" header="0.3" footer="0.3"/>
  <pageSetup paperSize="9" orientation="portrait" verticalDpi="0" r:id="rId1"/>
  <headerFooter>
    <oddHeader>&amp;L&amp;"Arial"&amp;8&amp;K000000INTERNAL&amp;1#</odd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P36"/>
  <sheetViews>
    <sheetView workbookViewId="0">
      <selection sqref="A1:H1"/>
    </sheetView>
  </sheetViews>
  <sheetFormatPr defaultRowHeight="12.75" x14ac:dyDescent="0.2"/>
  <cols>
    <col min="1" max="1" width="4.5703125" bestFit="1" customWidth="1"/>
    <col min="2" max="2" width="4.5703125" customWidth="1"/>
    <col min="3" max="3" width="16.7109375" bestFit="1" customWidth="1"/>
    <col min="4" max="4" width="2.5703125" bestFit="1" customWidth="1"/>
    <col min="5" max="5" width="22.5703125" bestFit="1" customWidth="1"/>
    <col min="6" max="6" width="19.5703125" bestFit="1" customWidth="1"/>
    <col min="7" max="7" width="15.28515625" hidden="1" customWidth="1"/>
    <col min="8" max="8" width="6" hidden="1" customWidth="1"/>
    <col min="9" max="9" width="16.7109375" bestFit="1" customWidth="1"/>
    <col min="10" max="10" width="22.5703125" bestFit="1" customWidth="1"/>
    <col min="11" max="11" width="2.140625" bestFit="1" customWidth="1"/>
    <col min="12" max="12" width="6.7109375" bestFit="1" customWidth="1"/>
    <col min="13" max="13" width="2.140625" bestFit="1" customWidth="1"/>
    <col min="15" max="15" width="3" customWidth="1"/>
    <col min="16" max="16" width="4.5703125" customWidth="1"/>
    <col min="17" max="17" width="17" customWidth="1"/>
    <col min="18" max="18" width="29.7109375" bestFit="1" customWidth="1"/>
    <col min="19" max="19" width="17.85546875" bestFit="1" customWidth="1"/>
    <col min="20" max="20" width="8.7109375" customWidth="1"/>
    <col min="21" max="21" width="6" customWidth="1"/>
    <col min="22" max="22" width="8.28515625" customWidth="1"/>
    <col min="23" max="23" width="7.7109375" customWidth="1"/>
    <col min="24" max="24" width="8.28515625" customWidth="1"/>
    <col min="25" max="27" width="7.7109375" customWidth="1"/>
    <col min="28" max="28" width="8.28515625" customWidth="1"/>
    <col min="29" max="29" width="7.7109375" customWidth="1"/>
    <col min="30" max="30" width="8.28515625" customWidth="1"/>
    <col min="31" max="31" width="7.7109375" customWidth="1"/>
  </cols>
  <sheetData>
    <row r="1" spans="1:16" ht="18" x14ac:dyDescent="0.25">
      <c r="A1" s="19" t="s">
        <v>1296</v>
      </c>
      <c r="B1" s="19"/>
      <c r="C1" s="19"/>
      <c r="D1" s="19"/>
      <c r="E1" s="19"/>
      <c r="F1" s="19"/>
      <c r="G1" s="19"/>
      <c r="H1" s="19"/>
    </row>
    <row r="2" spans="1:16" ht="18" x14ac:dyDescent="0.25">
      <c r="A2" s="19" t="s">
        <v>1297</v>
      </c>
      <c r="B2" s="19"/>
      <c r="C2" s="19"/>
      <c r="D2" s="19"/>
      <c r="E2" s="19"/>
      <c r="F2" s="19"/>
      <c r="G2" s="19"/>
      <c r="H2" s="19"/>
    </row>
    <row r="3" spans="1:16" ht="18" x14ac:dyDescent="0.25">
      <c r="A3" s="19" t="s">
        <v>1326</v>
      </c>
      <c r="B3" s="19"/>
      <c r="C3" s="19"/>
      <c r="D3" s="19"/>
      <c r="E3" s="19"/>
      <c r="F3" s="19"/>
      <c r="G3" s="19"/>
      <c r="H3" s="19"/>
    </row>
    <row r="4" spans="1:16" x14ac:dyDescent="0.2">
      <c r="A4" s="13" t="s">
        <v>29</v>
      </c>
      <c r="B4" s="7" t="s">
        <v>114</v>
      </c>
      <c r="C4" s="5" t="s">
        <v>31</v>
      </c>
      <c r="D4" s="5"/>
      <c r="E4" s="13">
        <v>14</v>
      </c>
      <c r="F4" s="5" t="s">
        <v>32</v>
      </c>
      <c r="G4" s="13">
        <v>10</v>
      </c>
      <c r="H4" s="5" t="s">
        <v>74</v>
      </c>
      <c r="I4" s="7">
        <f>B4*K4*M4</f>
        <v>0.93333333333333335</v>
      </c>
      <c r="J4" s="5" t="s">
        <v>33</v>
      </c>
      <c r="K4" s="13">
        <f>MIN(E4/15,1)</f>
        <v>0.93333333333333335</v>
      </c>
      <c r="L4" s="5" t="s">
        <v>34</v>
      </c>
      <c r="M4" s="11">
        <f>MIN(G4/4,1)</f>
        <v>1</v>
      </c>
      <c r="N4" s="5"/>
      <c r="O4" s="11"/>
      <c r="P4" s="11"/>
    </row>
    <row r="5" spans="1:16" x14ac:dyDescent="0.2">
      <c r="A5" s="1" t="s">
        <v>0</v>
      </c>
      <c r="B5" s="8" t="s">
        <v>1</v>
      </c>
      <c r="C5" s="1" t="s">
        <v>2</v>
      </c>
      <c r="D5" s="1"/>
      <c r="E5" s="1"/>
      <c r="F5" s="1" t="s">
        <v>35</v>
      </c>
      <c r="G5" s="1" t="s">
        <v>3</v>
      </c>
      <c r="H5" s="1" t="s">
        <v>4</v>
      </c>
      <c r="I5" s="1" t="s">
        <v>13</v>
      </c>
      <c r="J5" s="1" t="s">
        <v>15</v>
      </c>
      <c r="K5" s="1"/>
      <c r="L5" s="1"/>
      <c r="M5" s="1"/>
    </row>
    <row r="6" spans="1:16" x14ac:dyDescent="0.2">
      <c r="A6">
        <v>1</v>
      </c>
      <c r="B6" t="s">
        <v>1327</v>
      </c>
      <c r="C6" t="s">
        <v>1131</v>
      </c>
      <c r="D6" s="4">
        <f t="shared" ref="D6:D18" si="0">SEARCH(" ",C6,1)</f>
        <v>6</v>
      </c>
      <c r="E6" s="4" t="str">
        <f t="shared" ref="E6:E19" si="1">RIGHT(C6,LEN(C6)-D6) &amp; " " &amp; LEFT(C6,D6)</f>
        <v xml:space="preserve">Divok Maroš </v>
      </c>
      <c r="F6" t="s">
        <v>1132</v>
      </c>
      <c r="G6" t="s">
        <v>801</v>
      </c>
      <c r="H6">
        <v>7.6070000000000002</v>
      </c>
      <c r="I6" s="6">
        <f>H6/$H$6*10000*$I$4</f>
        <v>9333.3333333333339</v>
      </c>
      <c r="J6" s="10" t="s">
        <v>1348</v>
      </c>
      <c r="N6" s="10" t="s">
        <v>17</v>
      </c>
    </row>
    <row r="7" spans="1:16" hidden="1" x14ac:dyDescent="0.2">
      <c r="A7">
        <v>2</v>
      </c>
      <c r="B7" t="s">
        <v>94</v>
      </c>
      <c r="C7" t="s">
        <v>275</v>
      </c>
      <c r="D7" s="4">
        <f t="shared" si="0"/>
        <v>7</v>
      </c>
      <c r="E7" s="4" t="str">
        <f t="shared" si="1"/>
        <v xml:space="preserve">Dupal Ondrej </v>
      </c>
      <c r="F7" t="s">
        <v>469</v>
      </c>
      <c r="G7" t="s">
        <v>624</v>
      </c>
      <c r="H7">
        <v>7.4550000000000001</v>
      </c>
      <c r="I7" s="6">
        <f t="shared" ref="I7:I17" si="2">H7/$H$6*10000*$I$4</f>
        <v>9146.8384382805307</v>
      </c>
      <c r="J7" s="10" t="s">
        <v>1348</v>
      </c>
      <c r="N7" s="10"/>
    </row>
    <row r="8" spans="1:16" x14ac:dyDescent="0.2">
      <c r="A8">
        <v>3</v>
      </c>
      <c r="B8">
        <v>3</v>
      </c>
      <c r="C8" t="s">
        <v>494</v>
      </c>
      <c r="D8" s="4">
        <f t="shared" si="0"/>
        <v>9</v>
      </c>
      <c r="E8" s="4" t="str">
        <f t="shared" si="1"/>
        <v xml:space="preserve">Foltin Vladimir </v>
      </c>
      <c r="F8" t="s">
        <v>10</v>
      </c>
      <c r="G8" t="s">
        <v>875</v>
      </c>
      <c r="H8">
        <v>7.32</v>
      </c>
      <c r="I8" s="6">
        <f t="shared" si="2"/>
        <v>8981.2015249112665</v>
      </c>
      <c r="J8" s="10" t="s">
        <v>1348</v>
      </c>
      <c r="N8" s="10" t="s">
        <v>17</v>
      </c>
    </row>
    <row r="9" spans="1:16" hidden="1" x14ac:dyDescent="0.2">
      <c r="A9">
        <v>4</v>
      </c>
      <c r="B9" t="s">
        <v>288</v>
      </c>
      <c r="C9" t="s">
        <v>1328</v>
      </c>
      <c r="D9" s="4">
        <f t="shared" si="0"/>
        <v>5</v>
      </c>
      <c r="E9" s="4" t="str">
        <f t="shared" si="1"/>
        <v xml:space="preserve">Šetka Petr </v>
      </c>
      <c r="F9" t="s">
        <v>151</v>
      </c>
      <c r="G9" t="s">
        <v>800</v>
      </c>
      <c r="H9">
        <v>7.1950000000000003</v>
      </c>
      <c r="I9" s="6">
        <f t="shared" si="2"/>
        <v>8827.8340125323175</v>
      </c>
      <c r="J9" s="10" t="s">
        <v>1348</v>
      </c>
      <c r="N9" s="10"/>
    </row>
    <row r="10" spans="1:16" hidden="1" x14ac:dyDescent="0.2">
      <c r="A10">
        <v>5</v>
      </c>
      <c r="B10" t="s">
        <v>49</v>
      </c>
      <c r="C10" t="s">
        <v>1329</v>
      </c>
      <c r="D10" s="4">
        <f t="shared" si="0"/>
        <v>5</v>
      </c>
      <c r="E10" s="4" t="str">
        <f t="shared" si="1"/>
        <v xml:space="preserve">Kusbach Jiŕí </v>
      </c>
      <c r="F10" t="s">
        <v>80</v>
      </c>
      <c r="G10" t="s">
        <v>1330</v>
      </c>
      <c r="H10">
        <v>6.9480000000000004</v>
      </c>
      <c r="I10" s="6">
        <f t="shared" si="2"/>
        <v>8524.7798080715129</v>
      </c>
      <c r="J10" s="10" t="s">
        <v>1348</v>
      </c>
      <c r="N10" s="10"/>
    </row>
    <row r="11" spans="1:16" x14ac:dyDescent="0.2">
      <c r="A11">
        <v>6</v>
      </c>
      <c r="B11" t="s">
        <v>1244</v>
      </c>
      <c r="C11" t="s">
        <v>1331</v>
      </c>
      <c r="D11" s="4">
        <f t="shared" si="0"/>
        <v>10</v>
      </c>
      <c r="E11" s="4" t="str">
        <f t="shared" si="1"/>
        <v xml:space="preserve">Jesenský Branislav </v>
      </c>
      <c r="F11" t="s">
        <v>50</v>
      </c>
      <c r="G11" t="s">
        <v>490</v>
      </c>
      <c r="H11">
        <v>6.7590000000000003</v>
      </c>
      <c r="I11" s="6">
        <f t="shared" si="2"/>
        <v>8292.8881293545419</v>
      </c>
      <c r="J11" s="10" t="s">
        <v>1348</v>
      </c>
      <c r="N11" s="10" t="s">
        <v>17</v>
      </c>
    </row>
    <row r="12" spans="1:16" hidden="1" x14ac:dyDescent="0.2">
      <c r="A12">
        <v>7</v>
      </c>
      <c r="B12" t="s">
        <v>93</v>
      </c>
      <c r="C12" t="s">
        <v>129</v>
      </c>
      <c r="D12" s="4">
        <f t="shared" si="0"/>
        <v>6</v>
      </c>
      <c r="E12" s="4" t="str">
        <f t="shared" si="1"/>
        <v xml:space="preserve">Sindely Janos </v>
      </c>
      <c r="F12" t="s">
        <v>1332</v>
      </c>
      <c r="G12" t="s">
        <v>1333</v>
      </c>
      <c r="H12">
        <v>6.0629999999999997</v>
      </c>
      <c r="I12" s="6">
        <f t="shared" si="2"/>
        <v>7438.9378204285522</v>
      </c>
      <c r="J12" s="10" t="s">
        <v>1348</v>
      </c>
      <c r="N12" s="10"/>
    </row>
    <row r="13" spans="1:16" x14ac:dyDescent="0.2">
      <c r="A13">
        <v>8</v>
      </c>
      <c r="B13" t="s">
        <v>399</v>
      </c>
      <c r="C13" t="s">
        <v>37</v>
      </c>
      <c r="D13" s="4">
        <f t="shared" si="0"/>
        <v>6</v>
      </c>
      <c r="E13" s="4" t="str">
        <f t="shared" si="1"/>
        <v xml:space="preserve">Straka Marek </v>
      </c>
      <c r="F13" t="s">
        <v>1334</v>
      </c>
      <c r="G13" t="s">
        <v>1335</v>
      </c>
      <c r="H13">
        <v>5.47</v>
      </c>
      <c r="I13" s="6">
        <f t="shared" si="2"/>
        <v>6711.3623417028175</v>
      </c>
      <c r="J13" s="10" t="s">
        <v>1348</v>
      </c>
      <c r="N13" s="10" t="s">
        <v>17</v>
      </c>
    </row>
    <row r="14" spans="1:16" hidden="1" x14ac:dyDescent="0.2">
      <c r="A14">
        <v>9</v>
      </c>
      <c r="B14" t="s">
        <v>77</v>
      </c>
      <c r="C14" t="s">
        <v>1336</v>
      </c>
      <c r="D14" s="4">
        <f t="shared" si="0"/>
        <v>4</v>
      </c>
      <c r="E14" s="4" t="str">
        <f t="shared" si="1"/>
        <v xml:space="preserve">Paepke Jan </v>
      </c>
      <c r="F14" t="s">
        <v>1337</v>
      </c>
      <c r="G14" t="s">
        <v>1338</v>
      </c>
      <c r="H14">
        <v>5.3150000000000004</v>
      </c>
      <c r="I14" s="6">
        <f t="shared" si="2"/>
        <v>6521.1866263529209</v>
      </c>
      <c r="J14" s="10" t="s">
        <v>1348</v>
      </c>
      <c r="N14" s="10"/>
    </row>
    <row r="15" spans="1:16" hidden="1" x14ac:dyDescent="0.2">
      <c r="A15">
        <v>10</v>
      </c>
      <c r="B15" t="s">
        <v>207</v>
      </c>
      <c r="C15" t="s">
        <v>1339</v>
      </c>
      <c r="D15" s="4">
        <f t="shared" si="0"/>
        <v>4</v>
      </c>
      <c r="E15" s="4" t="str">
        <f t="shared" si="1"/>
        <v xml:space="preserve">Zsolt Osi </v>
      </c>
      <c r="F15" t="s">
        <v>1340</v>
      </c>
      <c r="G15" t="s">
        <v>1341</v>
      </c>
      <c r="H15">
        <v>4.6929999999999996</v>
      </c>
      <c r="I15" s="6">
        <f t="shared" si="2"/>
        <v>5758.0298847552685</v>
      </c>
      <c r="J15" s="10" t="s">
        <v>1348</v>
      </c>
      <c r="N15" s="10"/>
    </row>
    <row r="16" spans="1:16" x14ac:dyDescent="0.2">
      <c r="A16">
        <v>11</v>
      </c>
      <c r="B16" t="s">
        <v>91</v>
      </c>
      <c r="C16" t="s">
        <v>1342</v>
      </c>
      <c r="D16" s="4">
        <f t="shared" si="0"/>
        <v>6</v>
      </c>
      <c r="E16" s="4" t="str">
        <f t="shared" si="1"/>
        <v xml:space="preserve">Benedikt Lukáš </v>
      </c>
      <c r="F16" t="s">
        <v>1343</v>
      </c>
      <c r="G16" t="s">
        <v>795</v>
      </c>
      <c r="H16">
        <v>4.6420000000000003</v>
      </c>
      <c r="I16" s="6">
        <f t="shared" si="2"/>
        <v>5695.4559397046587</v>
      </c>
      <c r="J16" s="10" t="s">
        <v>1348</v>
      </c>
      <c r="N16" s="10" t="s">
        <v>17</v>
      </c>
    </row>
    <row r="17" spans="1:14" x14ac:dyDescent="0.2">
      <c r="A17">
        <v>12</v>
      </c>
      <c r="B17" t="s">
        <v>438</v>
      </c>
      <c r="C17" t="s">
        <v>206</v>
      </c>
      <c r="D17" s="4">
        <f t="shared" si="0"/>
        <v>9</v>
      </c>
      <c r="E17" s="4" t="str">
        <f t="shared" si="1"/>
        <v xml:space="preserve">Belakova Gabriela </v>
      </c>
      <c r="F17" t="s">
        <v>1344</v>
      </c>
      <c r="G17" t="s">
        <v>439</v>
      </c>
      <c r="H17">
        <v>4.4000000000000004</v>
      </c>
      <c r="I17" s="6">
        <f t="shared" si="2"/>
        <v>5398.5364357390135</v>
      </c>
      <c r="J17" s="10" t="s">
        <v>1348</v>
      </c>
      <c r="N17" s="10" t="s">
        <v>17</v>
      </c>
    </row>
    <row r="18" spans="1:14" x14ac:dyDescent="0.2">
      <c r="A18">
        <v>13</v>
      </c>
      <c r="B18" t="s">
        <v>89</v>
      </c>
      <c r="C18" t="s">
        <v>90</v>
      </c>
      <c r="D18" s="4">
        <f t="shared" si="0"/>
        <v>6</v>
      </c>
      <c r="E18" s="4" t="str">
        <f t="shared" si="1"/>
        <v xml:space="preserve">Lojdl Milan </v>
      </c>
      <c r="F18" t="s">
        <v>1345</v>
      </c>
      <c r="G18" t="s">
        <v>1335</v>
      </c>
      <c r="H18">
        <v>4.3339999999999996</v>
      </c>
      <c r="I18" s="6">
        <f>H18/$H$6*10000*$I$4</f>
        <v>5317.5583892029263</v>
      </c>
      <c r="J18" s="10" t="s">
        <v>1348</v>
      </c>
      <c r="N18" s="10" t="s">
        <v>17</v>
      </c>
    </row>
    <row r="19" spans="1:14" x14ac:dyDescent="0.2">
      <c r="A19">
        <v>14</v>
      </c>
      <c r="B19" t="s">
        <v>176</v>
      </c>
      <c r="C19" t="s">
        <v>1346</v>
      </c>
      <c r="D19" s="4">
        <f t="shared" ref="D19" si="3">SEARCH(" ",C19,1)</f>
        <v>7</v>
      </c>
      <c r="E19" s="4" t="str">
        <f t="shared" si="1"/>
        <v xml:space="preserve">Kubovčík Viliam </v>
      </c>
      <c r="F19" t="s">
        <v>205</v>
      </c>
      <c r="G19" t="s">
        <v>1347</v>
      </c>
      <c r="H19">
        <v>2.2149999999999999</v>
      </c>
      <c r="I19" s="6">
        <f>H19/$H$6*10000*$I$4</f>
        <v>2717.6723193549801</v>
      </c>
      <c r="J19" s="10" t="s">
        <v>1348</v>
      </c>
      <c r="N19" s="10" t="s">
        <v>17</v>
      </c>
    </row>
    <row r="20" spans="1:14" hidden="1" x14ac:dyDescent="0.2">
      <c r="D20" s="4"/>
      <c r="E20" s="4"/>
      <c r="I20" s="6"/>
      <c r="J20" s="10"/>
      <c r="N20" s="10"/>
    </row>
    <row r="21" spans="1:14" hidden="1" x14ac:dyDescent="0.2">
      <c r="D21" s="4"/>
      <c r="E21" s="4"/>
      <c r="I21" s="6"/>
      <c r="J21" s="10"/>
    </row>
    <row r="22" spans="1:14" hidden="1" x14ac:dyDescent="0.2">
      <c r="D22" s="4"/>
      <c r="E22" s="4"/>
      <c r="I22" s="6"/>
      <c r="J22" s="10"/>
    </row>
    <row r="23" spans="1:14" hidden="1" x14ac:dyDescent="0.2">
      <c r="D23" s="4"/>
      <c r="E23" s="4"/>
      <c r="I23" s="6"/>
      <c r="J23" s="10"/>
    </row>
    <row r="24" spans="1:14" hidden="1" x14ac:dyDescent="0.2">
      <c r="D24" s="4"/>
      <c r="E24" s="4"/>
      <c r="I24" s="6"/>
      <c r="J24" s="10"/>
    </row>
    <row r="25" spans="1:14" hidden="1" x14ac:dyDescent="0.2">
      <c r="D25" s="4"/>
      <c r="E25" s="4"/>
      <c r="I25" s="6"/>
      <c r="J25" s="10"/>
    </row>
    <row r="26" spans="1:14" hidden="1" x14ac:dyDescent="0.2">
      <c r="D26" s="4"/>
      <c r="E26" s="4"/>
      <c r="I26" s="6"/>
      <c r="J26" s="10"/>
    </row>
    <row r="27" spans="1:14" hidden="1" x14ac:dyDescent="0.2">
      <c r="D27" s="4"/>
      <c r="E27" s="4"/>
      <c r="I27" s="6"/>
      <c r="J27" s="10"/>
    </row>
    <row r="28" spans="1:14" hidden="1" x14ac:dyDescent="0.2">
      <c r="D28" s="4"/>
      <c r="E28" s="4"/>
      <c r="I28" s="6"/>
      <c r="J28" s="10"/>
    </row>
    <row r="29" spans="1:14" hidden="1" x14ac:dyDescent="0.2">
      <c r="D29" s="4"/>
      <c r="E29" s="4"/>
      <c r="I29" s="6"/>
      <c r="J29" s="10"/>
    </row>
    <row r="30" spans="1:14" hidden="1" x14ac:dyDescent="0.2"/>
    <row r="31" spans="1:14" hidden="1" x14ac:dyDescent="0.2"/>
    <row r="32" spans="1:14" hidden="1" x14ac:dyDescent="0.2"/>
    <row r="33" hidden="1" x14ac:dyDescent="0.2"/>
    <row r="34" hidden="1" x14ac:dyDescent="0.2"/>
    <row r="35" hidden="1" x14ac:dyDescent="0.2"/>
    <row r="36" hidden="1" x14ac:dyDescent="0.2"/>
  </sheetData>
  <autoFilter ref="N5:N36">
    <filterColumn colId="0">
      <customFilters>
        <customFilter operator="notEqual" val=" "/>
      </customFilters>
    </filterColumn>
  </autoFilter>
  <mergeCells count="3">
    <mergeCell ref="A1:H1"/>
    <mergeCell ref="A2:H2"/>
    <mergeCell ref="A3:H3"/>
  </mergeCells>
  <pageMargins left="0.7" right="0.7" top="0.75" bottom="0.75" header="0.3" footer="0.3"/>
  <pageSetup paperSize="9" orientation="portrait" verticalDpi="0" r:id="rId1"/>
  <headerFooter>
    <oddHeader>&amp;L&amp;"Arial"&amp;8&amp;K000000INTERNAL&amp;1#</odd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P60"/>
  <sheetViews>
    <sheetView workbookViewId="0">
      <selection sqref="A1:H1"/>
    </sheetView>
  </sheetViews>
  <sheetFormatPr defaultRowHeight="12.75" x14ac:dyDescent="0.2"/>
  <cols>
    <col min="1" max="1" width="4.5703125" bestFit="1" customWidth="1"/>
    <col min="2" max="2" width="5.42578125" customWidth="1"/>
    <col min="3" max="3" width="18.140625" bestFit="1" customWidth="1"/>
    <col min="4" max="4" width="4" customWidth="1"/>
    <col min="5" max="5" width="23.42578125" bestFit="1" customWidth="1"/>
    <col min="6" max="6" width="14.28515625" bestFit="1" customWidth="1"/>
    <col min="7" max="7" width="13.28515625" customWidth="1"/>
    <col min="8" max="8" width="6" customWidth="1"/>
    <col min="9" max="9" width="16.7109375" bestFit="1" customWidth="1"/>
    <col min="10" max="10" width="13.7109375" bestFit="1" customWidth="1"/>
    <col min="11" max="11" width="2.140625" bestFit="1" customWidth="1"/>
    <col min="12" max="12" width="6.7109375" bestFit="1" customWidth="1"/>
    <col min="13" max="13" width="2.140625" bestFit="1" customWidth="1"/>
    <col min="15" max="15" width="3.5703125" customWidth="1"/>
    <col min="16" max="16" width="5" customWidth="1"/>
    <col min="17" max="17" width="18.7109375" bestFit="1" customWidth="1"/>
    <col min="18" max="18" width="16.42578125" bestFit="1" customWidth="1"/>
    <col min="19" max="19" width="6" customWidth="1"/>
    <col min="20" max="26" width="8.28515625" customWidth="1"/>
  </cols>
  <sheetData>
    <row r="1" spans="1:16" ht="18" x14ac:dyDescent="0.25">
      <c r="A1" s="19" t="s">
        <v>545</v>
      </c>
      <c r="B1" s="19"/>
      <c r="C1" s="19"/>
      <c r="D1" s="19"/>
      <c r="E1" s="19"/>
      <c r="F1" s="19"/>
      <c r="G1" s="19"/>
      <c r="H1" s="19"/>
    </row>
    <row r="2" spans="1:16" ht="18" x14ac:dyDescent="0.25">
      <c r="A2" s="19" t="s">
        <v>1349</v>
      </c>
      <c r="B2" s="19"/>
      <c r="C2" s="19"/>
      <c r="D2" s="19"/>
      <c r="E2" s="19"/>
      <c r="F2" s="19"/>
      <c r="G2" s="19"/>
      <c r="H2" s="19"/>
    </row>
    <row r="3" spans="1:16" ht="18" x14ac:dyDescent="0.25">
      <c r="A3" s="19" t="s">
        <v>555</v>
      </c>
      <c r="B3" s="19"/>
      <c r="C3" s="19"/>
      <c r="D3" s="19"/>
      <c r="E3" s="19"/>
      <c r="F3" s="19"/>
      <c r="G3" s="19"/>
      <c r="H3" s="19"/>
    </row>
    <row r="4" spans="1:16" x14ac:dyDescent="0.2">
      <c r="A4" s="13" t="s">
        <v>29</v>
      </c>
      <c r="B4" s="7" t="s">
        <v>554</v>
      </c>
      <c r="C4" s="5" t="s">
        <v>31</v>
      </c>
      <c r="D4" s="5"/>
      <c r="E4" s="13">
        <v>28</v>
      </c>
      <c r="F4" s="5" t="s">
        <v>32</v>
      </c>
      <c r="G4" s="13">
        <v>8</v>
      </c>
      <c r="H4" s="5" t="s">
        <v>74</v>
      </c>
      <c r="I4" s="7">
        <f>B4*K4*M4</f>
        <v>1.2</v>
      </c>
      <c r="J4" s="5" t="s">
        <v>33</v>
      </c>
      <c r="K4" s="13">
        <f>MIN(E4/15,1)</f>
        <v>1</v>
      </c>
      <c r="L4" s="5" t="s">
        <v>34</v>
      </c>
      <c r="M4" s="11">
        <f>MIN(G4/4,1)</f>
        <v>1</v>
      </c>
      <c r="N4" s="5"/>
      <c r="O4" s="11"/>
      <c r="P4" s="11"/>
    </row>
    <row r="5" spans="1:16" x14ac:dyDescent="0.2">
      <c r="A5" s="1" t="s">
        <v>0</v>
      </c>
      <c r="B5" s="8" t="s">
        <v>1</v>
      </c>
      <c r="C5" s="1" t="s">
        <v>2</v>
      </c>
      <c r="D5" s="1"/>
      <c r="E5" s="1"/>
      <c r="F5" s="1" t="s">
        <v>35</v>
      </c>
      <c r="G5" s="1" t="s">
        <v>3</v>
      </c>
      <c r="H5" s="1" t="s">
        <v>4</v>
      </c>
      <c r="I5" s="1" t="s">
        <v>13</v>
      </c>
      <c r="J5" s="1" t="s">
        <v>15</v>
      </c>
      <c r="K5" s="1"/>
      <c r="L5" s="1"/>
      <c r="M5" s="1"/>
    </row>
    <row r="6" spans="1:16" hidden="1" x14ac:dyDescent="0.2">
      <c r="A6">
        <v>1</v>
      </c>
      <c r="B6" t="s">
        <v>1350</v>
      </c>
      <c r="C6" t="s">
        <v>1351</v>
      </c>
      <c r="D6" s="4">
        <f t="shared" ref="D6:D42" si="0">SEARCH(" ",C6,1)</f>
        <v>7</v>
      </c>
      <c r="E6" s="4" t="str">
        <f t="shared" ref="E6:E42" si="1">RIGHT(C6,LEN(C6)-D6) &amp; " " &amp; LEFT(C6,D6)</f>
        <v xml:space="preserve">Wójcik Łukasz </v>
      </c>
      <c r="G6" t="s">
        <v>563</v>
      </c>
      <c r="H6">
        <v>5.8360000000000003</v>
      </c>
      <c r="I6" s="6">
        <f>H6/$H$6*10000*$I$4</f>
        <v>12000</v>
      </c>
      <c r="J6" s="10" t="s">
        <v>1388</v>
      </c>
    </row>
    <row r="7" spans="1:16" hidden="1" x14ac:dyDescent="0.2">
      <c r="A7">
        <v>2</v>
      </c>
      <c r="B7" t="s">
        <v>326</v>
      </c>
      <c r="C7" t="s">
        <v>1352</v>
      </c>
      <c r="D7" s="4">
        <f t="shared" si="0"/>
        <v>6</v>
      </c>
      <c r="E7" s="4" t="str">
        <f t="shared" si="1"/>
        <v xml:space="preserve">Millenaar Peter </v>
      </c>
      <c r="G7" t="s">
        <v>930</v>
      </c>
      <c r="H7">
        <v>5.8040000000000003</v>
      </c>
      <c r="I7" s="6">
        <f t="shared" ref="I7:I42" si="2">H7/$H$6*10000*$I$4</f>
        <v>11934.201507882111</v>
      </c>
      <c r="J7" s="10" t="s">
        <v>1388</v>
      </c>
    </row>
    <row r="8" spans="1:16" hidden="1" x14ac:dyDescent="0.2">
      <c r="A8">
        <v>3</v>
      </c>
      <c r="B8" t="s">
        <v>443</v>
      </c>
      <c r="C8" t="s">
        <v>410</v>
      </c>
      <c r="D8" s="4">
        <f t="shared" si="0"/>
        <v>10</v>
      </c>
      <c r="E8" s="4" t="str">
        <f t="shared" si="1"/>
        <v xml:space="preserve">Kawa Sebastian </v>
      </c>
      <c r="G8" t="s">
        <v>563</v>
      </c>
      <c r="H8">
        <v>5.7939999999999996</v>
      </c>
      <c r="I8" s="6">
        <f t="shared" si="2"/>
        <v>11913.639479095269</v>
      </c>
      <c r="J8" s="10" t="s">
        <v>1388</v>
      </c>
    </row>
    <row r="9" spans="1:16" hidden="1" x14ac:dyDescent="0.2">
      <c r="A9">
        <v>4</v>
      </c>
      <c r="B9" t="s">
        <v>403</v>
      </c>
      <c r="C9" t="s">
        <v>404</v>
      </c>
      <c r="D9" s="4">
        <f t="shared" si="0"/>
        <v>9</v>
      </c>
      <c r="E9" s="4" t="str">
        <f t="shared" si="1"/>
        <v xml:space="preserve">Janowitsch Wolfgang </v>
      </c>
      <c r="G9" t="s">
        <v>559</v>
      </c>
      <c r="H9">
        <v>5.4690000000000003</v>
      </c>
      <c r="I9" s="6">
        <f t="shared" si="2"/>
        <v>11245.373543522961</v>
      </c>
      <c r="J9" s="10" t="s">
        <v>1388</v>
      </c>
    </row>
    <row r="10" spans="1:16" hidden="1" x14ac:dyDescent="0.2">
      <c r="A10">
        <v>5</v>
      </c>
      <c r="B10" t="s">
        <v>370</v>
      </c>
      <c r="C10" t="s">
        <v>1353</v>
      </c>
      <c r="D10" s="4">
        <f t="shared" si="0"/>
        <v>8</v>
      </c>
      <c r="E10" s="4" t="str">
        <f t="shared" si="1"/>
        <v xml:space="preserve">Reiner Michael </v>
      </c>
      <c r="G10" t="s">
        <v>930</v>
      </c>
      <c r="H10">
        <v>5.4390000000000001</v>
      </c>
      <c r="I10" s="6">
        <f t="shared" si="2"/>
        <v>11183.687457162439</v>
      </c>
      <c r="J10" s="10" t="s">
        <v>1388</v>
      </c>
    </row>
    <row r="11" spans="1:16" hidden="1" x14ac:dyDescent="0.2">
      <c r="A11">
        <v>6</v>
      </c>
      <c r="B11" t="s">
        <v>45</v>
      </c>
      <c r="C11" t="s">
        <v>1354</v>
      </c>
      <c r="D11" s="4">
        <f t="shared" si="0"/>
        <v>5</v>
      </c>
      <c r="E11" s="4" t="str">
        <f t="shared" si="1"/>
        <v xml:space="preserve">Boye-Møller Arne </v>
      </c>
      <c r="G11" t="s">
        <v>1355</v>
      </c>
      <c r="H11">
        <v>5.383</v>
      </c>
      <c r="I11" s="6">
        <f t="shared" si="2"/>
        <v>11068.540095956134</v>
      </c>
      <c r="J11" s="10" t="s">
        <v>1388</v>
      </c>
    </row>
    <row r="12" spans="1:16" hidden="1" x14ac:dyDescent="0.2">
      <c r="A12">
        <v>7</v>
      </c>
      <c r="B12" t="s">
        <v>269</v>
      </c>
      <c r="C12" t="s">
        <v>386</v>
      </c>
      <c r="D12" s="4">
        <f t="shared" si="0"/>
        <v>7</v>
      </c>
      <c r="E12" s="4" t="str">
        <f t="shared" si="1"/>
        <v xml:space="preserve">Grabowski Lukasz </v>
      </c>
      <c r="G12" t="s">
        <v>563</v>
      </c>
      <c r="H12">
        <v>5.3810000000000002</v>
      </c>
      <c r="I12" s="6">
        <f t="shared" si="2"/>
        <v>11064.427690198767</v>
      </c>
      <c r="J12" s="10" t="s">
        <v>1388</v>
      </c>
    </row>
    <row r="13" spans="1:16" hidden="1" x14ac:dyDescent="0.2">
      <c r="A13">
        <v>8</v>
      </c>
      <c r="B13">
        <v>21</v>
      </c>
      <c r="C13" t="s">
        <v>562</v>
      </c>
      <c r="D13" s="4">
        <f t="shared" si="0"/>
        <v>5</v>
      </c>
      <c r="E13" s="4" t="str">
        <f t="shared" si="1"/>
        <v xml:space="preserve">Schmelzer Bert </v>
      </c>
      <c r="G13" t="s">
        <v>559</v>
      </c>
      <c r="H13">
        <v>5.3</v>
      </c>
      <c r="I13" s="6">
        <f t="shared" si="2"/>
        <v>10897.875257025358</v>
      </c>
      <c r="J13" s="10" t="s">
        <v>1388</v>
      </c>
    </row>
    <row r="14" spans="1:16" hidden="1" x14ac:dyDescent="0.2">
      <c r="A14">
        <v>9</v>
      </c>
      <c r="B14" t="s">
        <v>797</v>
      </c>
      <c r="C14" t="s">
        <v>232</v>
      </c>
      <c r="D14" s="4">
        <f t="shared" si="0"/>
        <v>6</v>
      </c>
      <c r="E14" s="4" t="str">
        <f t="shared" si="1"/>
        <v xml:space="preserve">Žorž Boris </v>
      </c>
      <c r="G14" t="s">
        <v>1355</v>
      </c>
      <c r="H14">
        <v>5.2640000000000002</v>
      </c>
      <c r="I14" s="6">
        <f t="shared" si="2"/>
        <v>10823.851953392736</v>
      </c>
      <c r="J14" s="10" t="s">
        <v>1388</v>
      </c>
    </row>
    <row r="15" spans="1:16" hidden="1" x14ac:dyDescent="0.2">
      <c r="A15">
        <v>10</v>
      </c>
      <c r="B15" t="s">
        <v>574</v>
      </c>
      <c r="C15" t="s">
        <v>1356</v>
      </c>
      <c r="D15" s="4">
        <f t="shared" si="0"/>
        <v>5</v>
      </c>
      <c r="E15" s="4" t="str">
        <f t="shared" si="1"/>
        <v xml:space="preserve">Gerster Yves </v>
      </c>
      <c r="G15" t="s">
        <v>483</v>
      </c>
      <c r="H15">
        <v>5.2439999999999998</v>
      </c>
      <c r="I15" s="6">
        <f t="shared" si="2"/>
        <v>10782.727895819053</v>
      </c>
      <c r="J15" s="10" t="s">
        <v>1388</v>
      </c>
    </row>
    <row r="16" spans="1:16" hidden="1" x14ac:dyDescent="0.2">
      <c r="A16">
        <v>11</v>
      </c>
      <c r="B16" t="s">
        <v>789</v>
      </c>
      <c r="C16" t="s">
        <v>790</v>
      </c>
      <c r="D16" s="4">
        <f t="shared" si="0"/>
        <v>7</v>
      </c>
      <c r="E16" s="4" t="str">
        <f t="shared" si="1"/>
        <v xml:space="preserve">Huybreckx Dennis </v>
      </c>
      <c r="G16" t="s">
        <v>559</v>
      </c>
      <c r="H16">
        <v>5.19</v>
      </c>
      <c r="I16" s="6">
        <f t="shared" si="2"/>
        <v>10671.692940370116</v>
      </c>
      <c r="J16" s="10" t="s">
        <v>1388</v>
      </c>
    </row>
    <row r="17" spans="1:14" hidden="1" x14ac:dyDescent="0.2">
      <c r="A17">
        <v>12</v>
      </c>
      <c r="B17" t="s">
        <v>388</v>
      </c>
      <c r="C17" t="s">
        <v>1357</v>
      </c>
      <c r="D17" s="4">
        <f t="shared" si="0"/>
        <v>6</v>
      </c>
      <c r="E17" s="4" t="str">
        <f t="shared" si="1"/>
        <v xml:space="preserve">Szabo Peter </v>
      </c>
      <c r="G17" t="s">
        <v>483</v>
      </c>
      <c r="H17">
        <v>5.1680000000000001</v>
      </c>
      <c r="I17" s="6">
        <f t="shared" si="2"/>
        <v>10626.456477039066</v>
      </c>
      <c r="J17" s="10" t="s">
        <v>1388</v>
      </c>
    </row>
    <row r="18" spans="1:14" hidden="1" x14ac:dyDescent="0.2">
      <c r="A18">
        <v>13</v>
      </c>
      <c r="B18" t="s">
        <v>282</v>
      </c>
      <c r="C18" t="s">
        <v>283</v>
      </c>
      <c r="D18" s="4">
        <f t="shared" si="0"/>
        <v>10</v>
      </c>
      <c r="E18" s="4" t="str">
        <f t="shared" si="1"/>
        <v xml:space="preserve">Huhmann Sebastian </v>
      </c>
      <c r="G18" t="s">
        <v>428</v>
      </c>
      <c r="H18">
        <v>5.0970000000000004</v>
      </c>
      <c r="I18" s="6">
        <f t="shared" si="2"/>
        <v>10480.466072652502</v>
      </c>
      <c r="J18" s="10" t="s">
        <v>1388</v>
      </c>
    </row>
    <row r="19" spans="1:14" hidden="1" x14ac:dyDescent="0.2">
      <c r="A19">
        <v>14</v>
      </c>
      <c r="B19" t="s">
        <v>162</v>
      </c>
      <c r="C19" t="s">
        <v>1358</v>
      </c>
      <c r="D19" s="4">
        <f t="shared" si="0"/>
        <v>4</v>
      </c>
      <c r="E19" s="4" t="str">
        <f t="shared" si="1"/>
        <v xml:space="preserve">Jaakkola Aku </v>
      </c>
      <c r="G19" t="s">
        <v>1359</v>
      </c>
      <c r="H19">
        <v>5.0659999999999998</v>
      </c>
      <c r="I19" s="6">
        <f t="shared" si="2"/>
        <v>10416.723783413296</v>
      </c>
      <c r="J19" s="10" t="s">
        <v>1388</v>
      </c>
    </row>
    <row r="20" spans="1:14" hidden="1" x14ac:dyDescent="0.2">
      <c r="A20">
        <v>15</v>
      </c>
      <c r="B20" t="s">
        <v>383</v>
      </c>
      <c r="C20" t="s">
        <v>571</v>
      </c>
      <c r="D20" s="4">
        <f t="shared" si="0"/>
        <v>5</v>
      </c>
      <c r="E20" s="4" t="str">
        <f t="shared" si="1"/>
        <v xml:space="preserve">Koutny Petr </v>
      </c>
      <c r="G20" t="s">
        <v>1360</v>
      </c>
      <c r="H20">
        <v>5.0540000000000003</v>
      </c>
      <c r="I20" s="6">
        <f t="shared" si="2"/>
        <v>10392.049348869088</v>
      </c>
      <c r="J20" s="10" t="s">
        <v>1388</v>
      </c>
    </row>
    <row r="21" spans="1:14" hidden="1" x14ac:dyDescent="0.2">
      <c r="A21">
        <v>16</v>
      </c>
      <c r="B21" t="s">
        <v>1361</v>
      </c>
      <c r="C21" t="s">
        <v>1362</v>
      </c>
      <c r="D21" s="4">
        <f t="shared" si="0"/>
        <v>8</v>
      </c>
      <c r="E21" s="4" t="str">
        <f t="shared" si="1"/>
        <v xml:space="preserve">Cheetham Russell </v>
      </c>
      <c r="G21" t="s">
        <v>1360</v>
      </c>
      <c r="H21">
        <v>5.0259999999999998</v>
      </c>
      <c r="I21" s="6">
        <f t="shared" si="2"/>
        <v>10334.475668265934</v>
      </c>
      <c r="J21" s="10" t="s">
        <v>1388</v>
      </c>
    </row>
    <row r="22" spans="1:14" hidden="1" x14ac:dyDescent="0.2">
      <c r="A22">
        <v>17</v>
      </c>
      <c r="B22" t="s">
        <v>276</v>
      </c>
      <c r="C22" t="s">
        <v>1363</v>
      </c>
      <c r="D22" s="4">
        <f t="shared" si="0"/>
        <v>5</v>
      </c>
      <c r="E22" s="4" t="str">
        <f t="shared" si="1"/>
        <v xml:space="preserve">Ducarouge Anne </v>
      </c>
      <c r="G22" t="s">
        <v>483</v>
      </c>
      <c r="H22">
        <v>5.0010000000000003</v>
      </c>
      <c r="I22" s="6">
        <f t="shared" si="2"/>
        <v>10283.070596298834</v>
      </c>
      <c r="J22" s="10" t="s">
        <v>1388</v>
      </c>
    </row>
    <row r="23" spans="1:14" hidden="1" x14ac:dyDescent="0.2">
      <c r="A23">
        <v>18</v>
      </c>
      <c r="B23" t="s">
        <v>568</v>
      </c>
      <c r="C23" t="s">
        <v>1364</v>
      </c>
      <c r="D23" s="4">
        <f t="shared" si="0"/>
        <v>7</v>
      </c>
      <c r="E23" s="4" t="str">
        <f t="shared" si="1"/>
        <v xml:space="preserve">Sabeckis Gvidas </v>
      </c>
      <c r="G23" t="s">
        <v>463</v>
      </c>
      <c r="H23">
        <v>4.9420000000000002</v>
      </c>
      <c r="I23" s="6">
        <f t="shared" si="2"/>
        <v>10161.754626456479</v>
      </c>
      <c r="J23" s="10" t="s">
        <v>1388</v>
      </c>
    </row>
    <row r="24" spans="1:14" hidden="1" x14ac:dyDescent="0.2">
      <c r="A24">
        <v>19</v>
      </c>
      <c r="B24" t="s">
        <v>1365</v>
      </c>
      <c r="C24" t="s">
        <v>1366</v>
      </c>
      <c r="D24" s="4">
        <f t="shared" si="0"/>
        <v>7</v>
      </c>
      <c r="E24" s="4" t="str">
        <f t="shared" si="1"/>
        <v xml:space="preserve">Raimond Steven </v>
      </c>
      <c r="G24" t="s">
        <v>428</v>
      </c>
      <c r="H24">
        <v>4.9370000000000003</v>
      </c>
      <c r="I24" s="6">
        <f t="shared" si="2"/>
        <v>10151.473612063057</v>
      </c>
      <c r="J24" s="10" t="s">
        <v>1388</v>
      </c>
    </row>
    <row r="25" spans="1:14" hidden="1" x14ac:dyDescent="0.2">
      <c r="A25">
        <v>20</v>
      </c>
      <c r="B25" t="s">
        <v>1367</v>
      </c>
      <c r="C25" t="s">
        <v>1368</v>
      </c>
      <c r="D25" s="4">
        <f t="shared" si="0"/>
        <v>7</v>
      </c>
      <c r="E25" s="4" t="str">
        <f t="shared" si="1"/>
        <v xml:space="preserve">Amann Werner </v>
      </c>
      <c r="G25" t="s">
        <v>1236</v>
      </c>
      <c r="H25">
        <v>4.9210000000000003</v>
      </c>
      <c r="I25" s="6">
        <f t="shared" si="2"/>
        <v>10118.574366004112</v>
      </c>
      <c r="J25" s="10" t="s">
        <v>1388</v>
      </c>
    </row>
    <row r="26" spans="1:14" hidden="1" x14ac:dyDescent="0.2">
      <c r="A26">
        <v>21</v>
      </c>
      <c r="B26" t="s">
        <v>765</v>
      </c>
      <c r="C26" t="s">
        <v>1369</v>
      </c>
      <c r="D26" s="4">
        <f t="shared" si="0"/>
        <v>10</v>
      </c>
      <c r="E26" s="4" t="str">
        <f t="shared" si="1"/>
        <v xml:space="preserve">Nacke Christoph </v>
      </c>
      <c r="G26" t="s">
        <v>483</v>
      </c>
      <c r="H26">
        <v>4.8869999999999996</v>
      </c>
      <c r="I26" s="6">
        <f t="shared" si="2"/>
        <v>10048.663468128854</v>
      </c>
      <c r="J26" s="10" t="s">
        <v>1388</v>
      </c>
    </row>
    <row r="27" spans="1:14" hidden="1" x14ac:dyDescent="0.2">
      <c r="A27">
        <v>22</v>
      </c>
      <c r="B27" t="s">
        <v>557</v>
      </c>
      <c r="C27" t="s">
        <v>1370</v>
      </c>
      <c r="D27" s="4">
        <f t="shared" si="0"/>
        <v>8</v>
      </c>
      <c r="E27" s="4" t="str">
        <f t="shared" si="1"/>
        <v xml:space="preserve">Pozzi Alberto </v>
      </c>
      <c r="G27" t="s">
        <v>1371</v>
      </c>
      <c r="H27">
        <v>4.84</v>
      </c>
      <c r="I27" s="6">
        <f t="shared" si="2"/>
        <v>9952.0219328307048</v>
      </c>
      <c r="J27" s="10" t="s">
        <v>1388</v>
      </c>
    </row>
    <row r="28" spans="1:14" hidden="1" x14ac:dyDescent="0.2">
      <c r="A28">
        <v>23</v>
      </c>
      <c r="B28" t="s">
        <v>564</v>
      </c>
      <c r="C28" t="s">
        <v>1372</v>
      </c>
      <c r="D28" s="4">
        <f t="shared" si="0"/>
        <v>7</v>
      </c>
      <c r="E28" s="4" t="str">
        <f t="shared" si="1"/>
        <v xml:space="preserve">Vigourel Yacine </v>
      </c>
      <c r="G28" t="s">
        <v>483</v>
      </c>
      <c r="H28">
        <v>4.8150000000000004</v>
      </c>
      <c r="I28" s="6">
        <f t="shared" si="2"/>
        <v>9900.6168608636053</v>
      </c>
      <c r="J28" s="10" t="s">
        <v>1388</v>
      </c>
      <c r="N28" s="10"/>
    </row>
    <row r="29" spans="1:14" hidden="1" x14ac:dyDescent="0.2">
      <c r="A29">
        <v>24</v>
      </c>
      <c r="B29" t="s">
        <v>371</v>
      </c>
      <c r="C29" t="s">
        <v>1373</v>
      </c>
      <c r="D29" s="4">
        <f t="shared" si="0"/>
        <v>10</v>
      </c>
      <c r="E29" s="4" t="str">
        <f t="shared" si="1"/>
        <v xml:space="preserve">Grinza Giancarlo </v>
      </c>
      <c r="G29" t="s">
        <v>1374</v>
      </c>
      <c r="H29">
        <v>4.694</v>
      </c>
      <c r="I29" s="6">
        <f t="shared" si="2"/>
        <v>9651.8163125428364</v>
      </c>
      <c r="J29" s="10" t="s">
        <v>1388</v>
      </c>
    </row>
    <row r="30" spans="1:14" hidden="1" x14ac:dyDescent="0.2">
      <c r="A30">
        <v>25</v>
      </c>
      <c r="B30">
        <v>10</v>
      </c>
      <c r="C30" t="s">
        <v>1375</v>
      </c>
      <c r="D30" s="4">
        <f t="shared" si="0"/>
        <v>5</v>
      </c>
      <c r="E30" s="4" t="str">
        <f t="shared" si="1"/>
        <v xml:space="preserve">Stingemore Gary </v>
      </c>
      <c r="G30" t="s">
        <v>428</v>
      </c>
      <c r="H30">
        <v>4.4390000000000001</v>
      </c>
      <c r="I30" s="6">
        <f t="shared" si="2"/>
        <v>9127.4845784784084</v>
      </c>
      <c r="J30" s="10" t="s">
        <v>1388</v>
      </c>
    </row>
    <row r="31" spans="1:14" hidden="1" x14ac:dyDescent="0.2">
      <c r="A31">
        <v>26</v>
      </c>
      <c r="B31" t="s">
        <v>1151</v>
      </c>
      <c r="C31" t="s">
        <v>1376</v>
      </c>
      <c r="D31" s="4">
        <f t="shared" si="0"/>
        <v>6</v>
      </c>
      <c r="E31" s="4" t="str">
        <f t="shared" si="1"/>
        <v xml:space="preserve">Eriksen Peter </v>
      </c>
      <c r="G31" t="s">
        <v>428</v>
      </c>
      <c r="H31">
        <v>4.4249999999999998</v>
      </c>
      <c r="I31" s="6">
        <f t="shared" si="2"/>
        <v>9098.6977381768338</v>
      </c>
      <c r="J31" s="10" t="s">
        <v>1388</v>
      </c>
    </row>
    <row r="32" spans="1:14" hidden="1" x14ac:dyDescent="0.2">
      <c r="A32">
        <v>27</v>
      </c>
      <c r="B32" t="s">
        <v>116</v>
      </c>
      <c r="C32" t="s">
        <v>1377</v>
      </c>
      <c r="D32" s="4">
        <f t="shared" si="0"/>
        <v>6</v>
      </c>
      <c r="E32" s="4" t="str">
        <f t="shared" si="1"/>
        <v xml:space="preserve">Nurminen Mikko </v>
      </c>
      <c r="G32" t="s">
        <v>1378</v>
      </c>
      <c r="H32">
        <v>4.3929999999999998</v>
      </c>
      <c r="I32" s="6">
        <f t="shared" si="2"/>
        <v>9032.8992460589434</v>
      </c>
      <c r="J32" s="10" t="s">
        <v>1388</v>
      </c>
    </row>
    <row r="33" spans="1:14" hidden="1" x14ac:dyDescent="0.2">
      <c r="A33">
        <v>28</v>
      </c>
      <c r="B33" t="s">
        <v>83</v>
      </c>
      <c r="C33" t="s">
        <v>1379</v>
      </c>
      <c r="D33" s="4">
        <f t="shared" si="0"/>
        <v>5</v>
      </c>
      <c r="E33" s="4" t="str">
        <f t="shared" si="1"/>
        <v xml:space="preserve">Kvitne Kato </v>
      </c>
      <c r="G33" t="s">
        <v>930</v>
      </c>
      <c r="H33">
        <v>4.2930000000000001</v>
      </c>
      <c r="I33" s="6">
        <f t="shared" si="2"/>
        <v>8827.2789581905399</v>
      </c>
      <c r="J33" s="10" t="s">
        <v>1388</v>
      </c>
    </row>
    <row r="34" spans="1:14" x14ac:dyDescent="0.2">
      <c r="A34">
        <v>29</v>
      </c>
      <c r="B34">
        <v>3</v>
      </c>
      <c r="C34" t="s">
        <v>494</v>
      </c>
      <c r="D34" s="4">
        <f t="shared" si="0"/>
        <v>9</v>
      </c>
      <c r="E34" s="4" t="str">
        <f t="shared" si="1"/>
        <v xml:space="preserve">Foltin Vladimir </v>
      </c>
      <c r="G34" t="s">
        <v>483</v>
      </c>
      <c r="H34">
        <v>4.29</v>
      </c>
      <c r="I34" s="6">
        <f t="shared" si="2"/>
        <v>8821.1103495544885</v>
      </c>
      <c r="J34" s="10" t="s">
        <v>1388</v>
      </c>
      <c r="N34" s="10" t="s">
        <v>17</v>
      </c>
    </row>
    <row r="35" spans="1:14" hidden="1" x14ac:dyDescent="0.2">
      <c r="A35">
        <v>30</v>
      </c>
      <c r="B35" t="s">
        <v>572</v>
      </c>
      <c r="C35" t="s">
        <v>573</v>
      </c>
      <c r="D35" s="4">
        <f t="shared" si="0"/>
        <v>9</v>
      </c>
      <c r="E35" s="4" t="str">
        <f t="shared" si="1"/>
        <v xml:space="preserve">Kukcikaitis Viktoras </v>
      </c>
      <c r="G35" t="s">
        <v>1380</v>
      </c>
      <c r="H35">
        <v>4.2080000000000002</v>
      </c>
      <c r="I35" s="6">
        <f t="shared" si="2"/>
        <v>8652.5017135023991</v>
      </c>
      <c r="J35" s="10" t="s">
        <v>1388</v>
      </c>
    </row>
    <row r="36" spans="1:14" hidden="1" x14ac:dyDescent="0.2">
      <c r="A36" t="s">
        <v>122</v>
      </c>
      <c r="B36" t="s">
        <v>158</v>
      </c>
      <c r="C36" t="s">
        <v>499</v>
      </c>
      <c r="D36" s="4">
        <f t="shared" si="0"/>
        <v>8</v>
      </c>
      <c r="E36" s="4" t="str">
        <f t="shared" si="1"/>
        <v xml:space="preserve">Maruyama Takeshi </v>
      </c>
      <c r="G36" t="s">
        <v>483</v>
      </c>
      <c r="H36">
        <v>3.9940000000000002</v>
      </c>
      <c r="I36" s="6">
        <f t="shared" si="2"/>
        <v>8212.4742974640158</v>
      </c>
      <c r="J36" s="10" t="s">
        <v>1388</v>
      </c>
    </row>
    <row r="37" spans="1:14" hidden="1" x14ac:dyDescent="0.2">
      <c r="A37">
        <v>31</v>
      </c>
      <c r="B37">
        <v>12</v>
      </c>
      <c r="C37" t="s">
        <v>202</v>
      </c>
      <c r="D37" s="4">
        <f t="shared" si="0"/>
        <v>6</v>
      </c>
      <c r="E37" s="4" t="str">
        <f t="shared" si="1"/>
        <v xml:space="preserve">Krejcirik Radek </v>
      </c>
      <c r="G37" t="s">
        <v>428</v>
      </c>
      <c r="H37">
        <v>3.7559999999999998</v>
      </c>
      <c r="I37" s="6">
        <f t="shared" si="2"/>
        <v>7723.0980123372156</v>
      </c>
      <c r="J37" s="10" t="s">
        <v>1388</v>
      </c>
    </row>
    <row r="38" spans="1:14" hidden="1" x14ac:dyDescent="0.2">
      <c r="A38">
        <v>32</v>
      </c>
      <c r="B38" t="s">
        <v>43</v>
      </c>
      <c r="C38" t="s">
        <v>95</v>
      </c>
      <c r="D38" s="4">
        <f t="shared" si="0"/>
        <v>5</v>
      </c>
      <c r="E38" s="4" t="str">
        <f t="shared" si="1"/>
        <v xml:space="preserve">Verdev Jože </v>
      </c>
      <c r="G38" t="s">
        <v>1381</v>
      </c>
      <c r="H38">
        <v>3.6389999999999998</v>
      </c>
      <c r="I38" s="6">
        <f t="shared" si="2"/>
        <v>7482.5222755311852</v>
      </c>
      <c r="J38" s="10" t="s">
        <v>1388</v>
      </c>
    </row>
    <row r="39" spans="1:14" hidden="1" x14ac:dyDescent="0.2">
      <c r="A39">
        <v>33</v>
      </c>
      <c r="B39" t="s">
        <v>259</v>
      </c>
      <c r="C39" t="s">
        <v>1382</v>
      </c>
      <c r="D39" s="4">
        <f t="shared" si="0"/>
        <v>7</v>
      </c>
      <c r="E39" s="4" t="str">
        <f t="shared" si="1"/>
        <v xml:space="preserve">Hamar Zoltán </v>
      </c>
      <c r="G39" t="s">
        <v>483</v>
      </c>
      <c r="H39">
        <v>3.5960000000000001</v>
      </c>
      <c r="I39" s="6">
        <f t="shared" si="2"/>
        <v>7394.1055517477726</v>
      </c>
      <c r="J39" s="10" t="s">
        <v>1388</v>
      </c>
    </row>
    <row r="40" spans="1:14" hidden="1" x14ac:dyDescent="0.2">
      <c r="A40">
        <v>34</v>
      </c>
      <c r="B40" t="s">
        <v>1383</v>
      </c>
      <c r="C40" t="s">
        <v>1384</v>
      </c>
      <c r="D40" s="4">
        <f t="shared" si="0"/>
        <v>7</v>
      </c>
      <c r="E40" s="4" t="str">
        <f t="shared" si="1"/>
        <v xml:space="preserve">Schuit George </v>
      </c>
      <c r="G40" t="s">
        <v>1355</v>
      </c>
      <c r="H40">
        <v>3.2850000000000001</v>
      </c>
      <c r="I40" s="6">
        <f t="shared" si="2"/>
        <v>6754.626456477039</v>
      </c>
      <c r="J40" s="10" t="s">
        <v>1388</v>
      </c>
    </row>
    <row r="41" spans="1:14" hidden="1" x14ac:dyDescent="0.2">
      <c r="A41">
        <v>35</v>
      </c>
      <c r="B41" t="s">
        <v>575</v>
      </c>
      <c r="C41" t="s">
        <v>576</v>
      </c>
      <c r="D41" s="4">
        <f t="shared" si="0"/>
        <v>5</v>
      </c>
      <c r="E41" s="4" t="str">
        <f t="shared" si="1"/>
        <v xml:space="preserve">Hovda Rune </v>
      </c>
      <c r="G41" t="s">
        <v>419</v>
      </c>
      <c r="H41">
        <v>3.101</v>
      </c>
      <c r="I41" s="6">
        <f t="shared" si="2"/>
        <v>6376.2851267991773</v>
      </c>
      <c r="J41" s="10" t="s">
        <v>1388</v>
      </c>
    </row>
    <row r="42" spans="1:14" hidden="1" x14ac:dyDescent="0.2">
      <c r="A42">
        <v>36</v>
      </c>
      <c r="B42" t="s">
        <v>1385</v>
      </c>
      <c r="C42" t="s">
        <v>1386</v>
      </c>
      <c r="D42" s="4">
        <f t="shared" si="0"/>
        <v>4</v>
      </c>
      <c r="E42" s="4" t="str">
        <f t="shared" si="1"/>
        <v xml:space="preserve">Ringertz Ulf </v>
      </c>
      <c r="G42" t="s">
        <v>1387</v>
      </c>
      <c r="H42">
        <v>2.9750000000000001</v>
      </c>
      <c r="I42" s="6">
        <f t="shared" si="2"/>
        <v>6117.2035640849899</v>
      </c>
      <c r="J42" s="10" t="s">
        <v>1388</v>
      </c>
    </row>
    <row r="43" spans="1:14" hidden="1" x14ac:dyDescent="0.2"/>
    <row r="44" spans="1:14" hidden="1" x14ac:dyDescent="0.2"/>
    <row r="45" spans="1:14" hidden="1" x14ac:dyDescent="0.2"/>
    <row r="46" spans="1:14" hidden="1" x14ac:dyDescent="0.2"/>
    <row r="47" spans="1:14" hidden="1" x14ac:dyDescent="0.2"/>
    <row r="48" spans="1:14" hidden="1" x14ac:dyDescent="0.2"/>
    <row r="49" hidden="1" x14ac:dyDescent="0.2"/>
    <row r="50" hidden="1" x14ac:dyDescent="0.2"/>
    <row r="51" hidden="1" x14ac:dyDescent="0.2"/>
    <row r="52" hidden="1" x14ac:dyDescent="0.2"/>
    <row r="53" hidden="1" x14ac:dyDescent="0.2"/>
    <row r="54" hidden="1" x14ac:dyDescent="0.2"/>
    <row r="55" hidden="1" x14ac:dyDescent="0.2"/>
    <row r="56" hidden="1" x14ac:dyDescent="0.2"/>
    <row r="57" hidden="1" x14ac:dyDescent="0.2"/>
    <row r="58" hidden="1" x14ac:dyDescent="0.2"/>
    <row r="59" hidden="1" x14ac:dyDescent="0.2"/>
    <row r="60" hidden="1" x14ac:dyDescent="0.2"/>
  </sheetData>
  <autoFilter ref="N5:N60">
    <filterColumn colId="0">
      <customFilters>
        <customFilter operator="notEqual" val=" "/>
      </customFilters>
    </filterColumn>
  </autoFilter>
  <mergeCells count="3">
    <mergeCell ref="A1:H1"/>
    <mergeCell ref="A2:H2"/>
    <mergeCell ref="A3:H3"/>
  </mergeCells>
  <pageMargins left="0.7" right="0.7" top="0.75" bottom="0.75" header="0.3" footer="0.3"/>
  <pageSetup paperSize="9" orientation="portrait" r:id="rId1"/>
  <headerFooter>
    <oddHeader>&amp;L&amp;"Arial"&amp;8&amp;K000000INTERNAL&amp;1#</oddHead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S60"/>
  <sheetViews>
    <sheetView workbookViewId="0">
      <selection sqref="A1:H1"/>
    </sheetView>
  </sheetViews>
  <sheetFormatPr defaultRowHeight="12.75" x14ac:dyDescent="0.2"/>
  <cols>
    <col min="1" max="1" width="4.5703125" bestFit="1" customWidth="1"/>
    <col min="2" max="2" width="5.42578125" customWidth="1"/>
    <col min="3" max="3" width="18.140625" bestFit="1" customWidth="1"/>
    <col min="4" max="4" width="4" customWidth="1"/>
    <col min="5" max="5" width="23.42578125" bestFit="1" customWidth="1"/>
    <col min="6" max="6" width="14.28515625" bestFit="1" customWidth="1"/>
    <col min="7" max="7" width="13.28515625" customWidth="1"/>
    <col min="8" max="8" width="6" customWidth="1"/>
    <col min="9" max="9" width="16.7109375" bestFit="1" customWidth="1"/>
    <col min="10" max="10" width="13.7109375" bestFit="1" customWidth="1"/>
    <col min="11" max="11" width="2.140625" bestFit="1" customWidth="1"/>
    <col min="12" max="12" width="6.7109375" bestFit="1" customWidth="1"/>
    <col min="13" max="13" width="2.140625" bestFit="1" customWidth="1"/>
    <col min="15" max="15" width="3" customWidth="1"/>
    <col min="16" max="16" width="5" customWidth="1"/>
    <col min="17" max="17" width="22" bestFit="1" customWidth="1"/>
    <col min="18" max="18" width="20.42578125" bestFit="1" customWidth="1"/>
    <col min="19" max="19" width="8.7109375" customWidth="1"/>
    <col min="20" max="20" width="6" customWidth="1"/>
    <col min="21" max="21" width="7.7109375" customWidth="1"/>
    <col min="22" max="22" width="8.28515625" customWidth="1"/>
    <col min="23" max="23" width="7.7109375" customWidth="1"/>
    <col min="24" max="24" width="8.28515625" customWidth="1"/>
    <col min="25" max="26" width="7.7109375" customWidth="1"/>
    <col min="27" max="28" width="8.28515625" customWidth="1"/>
  </cols>
  <sheetData>
    <row r="1" spans="1:16" ht="18" x14ac:dyDescent="0.25">
      <c r="A1" s="19" t="s">
        <v>545</v>
      </c>
      <c r="B1" s="19"/>
      <c r="C1" s="19"/>
      <c r="D1" s="19"/>
      <c r="E1" s="19"/>
      <c r="F1" s="19"/>
      <c r="G1" s="19"/>
      <c r="H1" s="19"/>
    </row>
    <row r="2" spans="1:16" ht="18" x14ac:dyDescent="0.25">
      <c r="A2" s="19" t="s">
        <v>1349</v>
      </c>
      <c r="B2" s="19"/>
      <c r="C2" s="19"/>
      <c r="D2" s="19"/>
      <c r="E2" s="19"/>
      <c r="F2" s="19"/>
      <c r="G2" s="19"/>
      <c r="H2" s="19"/>
    </row>
    <row r="3" spans="1:16" ht="18" x14ac:dyDescent="0.25">
      <c r="A3" s="19" t="s">
        <v>1389</v>
      </c>
      <c r="B3" s="19"/>
      <c r="C3" s="19"/>
      <c r="D3" s="19"/>
      <c r="E3" s="19"/>
      <c r="F3" s="19"/>
      <c r="G3" s="19"/>
      <c r="H3" s="19"/>
    </row>
    <row r="4" spans="1:16" x14ac:dyDescent="0.2">
      <c r="A4" s="13" t="s">
        <v>29</v>
      </c>
      <c r="B4" s="7" t="s">
        <v>554</v>
      </c>
      <c r="C4" s="5" t="s">
        <v>31</v>
      </c>
      <c r="D4" s="5"/>
      <c r="E4" s="13">
        <v>22</v>
      </c>
      <c r="F4" s="5" t="s">
        <v>32</v>
      </c>
      <c r="G4" s="13">
        <v>8</v>
      </c>
      <c r="H4" s="5" t="s">
        <v>74</v>
      </c>
      <c r="I4" s="7">
        <f>B4*K4*M4</f>
        <v>1.2</v>
      </c>
      <c r="J4" s="5" t="s">
        <v>33</v>
      </c>
      <c r="K4" s="13">
        <f>MIN(E4/15,1)</f>
        <v>1</v>
      </c>
      <c r="L4" s="5" t="s">
        <v>34</v>
      </c>
      <c r="M4" s="11">
        <f>MIN(G4/4,1)</f>
        <v>1</v>
      </c>
      <c r="N4" s="5"/>
      <c r="O4" s="11"/>
      <c r="P4" s="11"/>
    </row>
    <row r="5" spans="1:16" x14ac:dyDescent="0.2">
      <c r="A5" s="1" t="s">
        <v>0</v>
      </c>
      <c r="B5" s="8" t="s">
        <v>1</v>
      </c>
      <c r="C5" s="1" t="s">
        <v>2</v>
      </c>
      <c r="D5" s="1"/>
      <c r="E5" s="1"/>
      <c r="F5" s="1" t="s">
        <v>35</v>
      </c>
      <c r="G5" s="1" t="s">
        <v>3</v>
      </c>
      <c r="H5" s="1" t="s">
        <v>4</v>
      </c>
      <c r="I5" s="1" t="s">
        <v>13</v>
      </c>
      <c r="J5" s="1" t="s">
        <v>15</v>
      </c>
      <c r="K5" s="1"/>
      <c r="L5" s="1"/>
      <c r="M5" s="1"/>
    </row>
    <row r="6" spans="1:16" hidden="1" x14ac:dyDescent="0.2">
      <c r="A6">
        <v>1</v>
      </c>
      <c r="B6" t="s">
        <v>170</v>
      </c>
      <c r="C6" t="s">
        <v>1390</v>
      </c>
      <c r="D6" s="4">
        <f t="shared" ref="D6:D27" si="0">SEARCH(" ",C6,1)</f>
        <v>9</v>
      </c>
      <c r="E6" s="4" t="str">
        <f t="shared" ref="E6:E27" si="1">RIGHT(C6,LEN(C6)-D6) &amp; " " &amp; LEFT(C6,D6)</f>
        <v xml:space="preserve">&amp; Sorri Kettunen </v>
      </c>
      <c r="G6" t="s">
        <v>72</v>
      </c>
      <c r="H6">
        <v>6.3579999999999997</v>
      </c>
      <c r="I6" s="6">
        <f>H6/$H$6*10000*$I$4</f>
        <v>12000</v>
      </c>
      <c r="J6" s="10" t="s">
        <v>1388</v>
      </c>
    </row>
    <row r="7" spans="1:16" hidden="1" x14ac:dyDescent="0.2">
      <c r="A7">
        <v>2</v>
      </c>
      <c r="B7">
        <v>5</v>
      </c>
      <c r="C7" t="s">
        <v>1391</v>
      </c>
      <c r="D7" s="4">
        <f t="shared" si="0"/>
        <v>7</v>
      </c>
      <c r="E7" s="4" t="str">
        <f t="shared" si="1"/>
        <v xml:space="preserve">&amp; Dawes Harvey </v>
      </c>
      <c r="G7" t="s">
        <v>72</v>
      </c>
      <c r="H7">
        <v>6.3559999999999999</v>
      </c>
      <c r="I7" s="6">
        <f t="shared" ref="I7:I27" si="2">H7/$H$6*10000*$I$4</f>
        <v>11996.225228059138</v>
      </c>
      <c r="J7" s="10" t="s">
        <v>1388</v>
      </c>
    </row>
    <row r="8" spans="1:16" hidden="1" x14ac:dyDescent="0.2">
      <c r="A8">
        <v>3</v>
      </c>
      <c r="B8" t="s">
        <v>1392</v>
      </c>
      <c r="C8" t="s">
        <v>1393</v>
      </c>
      <c r="D8" s="4">
        <f t="shared" si="0"/>
        <v>7</v>
      </c>
      <c r="E8" s="4" t="str">
        <f t="shared" si="1"/>
        <v xml:space="preserve">&amp; Jones Coppin </v>
      </c>
      <c r="G8" t="s">
        <v>72</v>
      </c>
      <c r="H8">
        <v>6.1959999999999997</v>
      </c>
      <c r="I8" s="6">
        <f t="shared" si="2"/>
        <v>11694.243472790185</v>
      </c>
      <c r="J8" s="10" t="s">
        <v>1388</v>
      </c>
    </row>
    <row r="9" spans="1:16" hidden="1" x14ac:dyDescent="0.2">
      <c r="A9">
        <v>4</v>
      </c>
      <c r="B9" t="s">
        <v>580</v>
      </c>
      <c r="C9" t="s">
        <v>1394</v>
      </c>
      <c r="D9" s="4">
        <f t="shared" si="0"/>
        <v>9</v>
      </c>
      <c r="E9" s="4" t="str">
        <f t="shared" si="1"/>
        <v xml:space="preserve">&amp; Wolff Borgmann </v>
      </c>
      <c r="G9" t="s">
        <v>579</v>
      </c>
      <c r="H9">
        <v>6.125</v>
      </c>
      <c r="I9" s="6">
        <f t="shared" si="2"/>
        <v>11560.239068889588</v>
      </c>
      <c r="J9" s="10" t="s">
        <v>1388</v>
      </c>
    </row>
    <row r="10" spans="1:16" hidden="1" x14ac:dyDescent="0.2">
      <c r="A10">
        <v>5</v>
      </c>
      <c r="B10" t="s">
        <v>1395</v>
      </c>
      <c r="C10" t="s">
        <v>1396</v>
      </c>
      <c r="D10" s="4">
        <f t="shared" si="0"/>
        <v>7</v>
      </c>
      <c r="E10" s="4" t="str">
        <f t="shared" si="1"/>
        <v xml:space="preserve">&amp; Hörber Müller </v>
      </c>
      <c r="G10" t="s">
        <v>71</v>
      </c>
      <c r="H10">
        <v>5.9880000000000004</v>
      </c>
      <c r="I10" s="6">
        <f t="shared" si="2"/>
        <v>11301.667190940549</v>
      </c>
      <c r="J10" s="10" t="s">
        <v>1388</v>
      </c>
    </row>
    <row r="11" spans="1:16" hidden="1" x14ac:dyDescent="0.2">
      <c r="A11">
        <v>6</v>
      </c>
      <c r="B11" t="s">
        <v>1397</v>
      </c>
      <c r="C11" t="s">
        <v>1398</v>
      </c>
      <c r="D11" s="4">
        <f t="shared" si="0"/>
        <v>7</v>
      </c>
      <c r="E11" s="4" t="str">
        <f t="shared" si="1"/>
        <v xml:space="preserve">&amp; Grote Gmelin </v>
      </c>
      <c r="G11" t="s">
        <v>71</v>
      </c>
      <c r="H11">
        <v>5.9349999999999996</v>
      </c>
      <c r="I11" s="6">
        <f t="shared" si="2"/>
        <v>11201.635734507707</v>
      </c>
      <c r="J11" s="10" t="s">
        <v>1388</v>
      </c>
    </row>
    <row r="12" spans="1:16" hidden="1" x14ac:dyDescent="0.2">
      <c r="A12">
        <v>7</v>
      </c>
      <c r="B12" t="s">
        <v>435</v>
      </c>
      <c r="C12" t="s">
        <v>1399</v>
      </c>
      <c r="D12" s="4">
        <f t="shared" si="0"/>
        <v>7</v>
      </c>
      <c r="E12" s="4" t="str">
        <f t="shared" si="1"/>
        <v xml:space="preserve">&amp; Korom Gulyás </v>
      </c>
      <c r="G12" t="s">
        <v>71</v>
      </c>
      <c r="H12">
        <v>5.827</v>
      </c>
      <c r="I12" s="6">
        <f t="shared" si="2"/>
        <v>10997.798049701163</v>
      </c>
      <c r="J12" s="10" t="s">
        <v>1388</v>
      </c>
    </row>
    <row r="13" spans="1:16" hidden="1" x14ac:dyDescent="0.2">
      <c r="A13">
        <v>8</v>
      </c>
      <c r="B13" t="s">
        <v>581</v>
      </c>
      <c r="C13" t="s">
        <v>1400</v>
      </c>
      <c r="D13" s="4">
        <f t="shared" si="0"/>
        <v>3</v>
      </c>
      <c r="E13" s="4" t="str">
        <f t="shared" si="1"/>
        <v xml:space="preserve">Péchy &amp; Bouderlique de </v>
      </c>
      <c r="G13" t="s">
        <v>579</v>
      </c>
      <c r="H13">
        <v>5.8090000000000002</v>
      </c>
      <c r="I13" s="6">
        <f t="shared" si="2"/>
        <v>10963.825102233408</v>
      </c>
      <c r="J13" s="10" t="s">
        <v>1388</v>
      </c>
    </row>
    <row r="14" spans="1:16" hidden="1" x14ac:dyDescent="0.2">
      <c r="A14">
        <v>9</v>
      </c>
      <c r="B14" t="s">
        <v>608</v>
      </c>
      <c r="C14" t="s">
        <v>1401</v>
      </c>
      <c r="D14" s="4">
        <f t="shared" si="0"/>
        <v>7</v>
      </c>
      <c r="E14" s="4" t="str">
        <f t="shared" si="1"/>
        <v xml:space="preserve">&amp; Snyers Bielen </v>
      </c>
      <c r="G14" t="s">
        <v>71</v>
      </c>
      <c r="H14">
        <v>5.6429999999999998</v>
      </c>
      <c r="I14" s="6">
        <f t="shared" si="2"/>
        <v>10650.519031141868</v>
      </c>
      <c r="J14" s="10" t="s">
        <v>1388</v>
      </c>
    </row>
    <row r="15" spans="1:16" hidden="1" x14ac:dyDescent="0.2">
      <c r="A15">
        <v>10</v>
      </c>
      <c r="B15" t="s">
        <v>1402</v>
      </c>
      <c r="C15" t="s">
        <v>1403</v>
      </c>
      <c r="D15" s="4">
        <f t="shared" si="0"/>
        <v>6</v>
      </c>
      <c r="E15" s="4" t="str">
        <f t="shared" si="1"/>
        <v xml:space="preserve">&amp; Bjøro Bjøro </v>
      </c>
      <c r="G15" t="s">
        <v>72</v>
      </c>
      <c r="H15">
        <v>5.1310000000000002</v>
      </c>
      <c r="I15" s="6">
        <f t="shared" si="2"/>
        <v>9684.177414281221</v>
      </c>
      <c r="J15" s="10" t="s">
        <v>1388</v>
      </c>
    </row>
    <row r="16" spans="1:16" hidden="1" x14ac:dyDescent="0.2">
      <c r="A16">
        <v>11</v>
      </c>
      <c r="B16" t="s">
        <v>233</v>
      </c>
      <c r="C16" t="s">
        <v>1404</v>
      </c>
      <c r="D16" s="4">
        <f t="shared" si="0"/>
        <v>7</v>
      </c>
      <c r="E16" s="4" t="str">
        <f t="shared" si="1"/>
        <v xml:space="preserve">&amp; Mix Ørskov </v>
      </c>
      <c r="G16" t="s">
        <v>71</v>
      </c>
      <c r="H16">
        <v>5.08</v>
      </c>
      <c r="I16" s="6">
        <f t="shared" si="2"/>
        <v>9587.9207297892426</v>
      </c>
      <c r="J16" s="10" t="s">
        <v>1388</v>
      </c>
    </row>
    <row r="17" spans="1:19" hidden="1" x14ac:dyDescent="0.2">
      <c r="A17">
        <v>12</v>
      </c>
      <c r="B17" t="s">
        <v>65</v>
      </c>
      <c r="C17" t="s">
        <v>1405</v>
      </c>
      <c r="D17" s="4">
        <f t="shared" si="0"/>
        <v>10</v>
      </c>
      <c r="E17" s="4" t="str">
        <f t="shared" si="1"/>
        <v xml:space="preserve">&amp; Biela Czeladzki </v>
      </c>
      <c r="G17" t="s">
        <v>1406</v>
      </c>
      <c r="H17">
        <v>5.0590000000000002</v>
      </c>
      <c r="I17" s="6">
        <f t="shared" si="2"/>
        <v>9548.2856244101931</v>
      </c>
      <c r="J17" s="10" t="s">
        <v>1388</v>
      </c>
    </row>
    <row r="18" spans="1:19" hidden="1" x14ac:dyDescent="0.2">
      <c r="A18">
        <v>13</v>
      </c>
      <c r="B18" t="s">
        <v>585</v>
      </c>
      <c r="C18" t="s">
        <v>1407</v>
      </c>
      <c r="D18" s="4">
        <f t="shared" si="0"/>
        <v>8</v>
      </c>
      <c r="E18" s="4" t="str">
        <f t="shared" si="1"/>
        <v xml:space="preserve">&amp; Ganszauge Hirvola </v>
      </c>
      <c r="G18" t="s">
        <v>71</v>
      </c>
      <c r="H18">
        <v>5.0579999999999998</v>
      </c>
      <c r="I18" s="6">
        <f t="shared" si="2"/>
        <v>9546.3982384397605</v>
      </c>
      <c r="J18" s="10" t="s">
        <v>1388</v>
      </c>
      <c r="S18" s="18"/>
    </row>
    <row r="19" spans="1:19" x14ac:dyDescent="0.2">
      <c r="A19">
        <v>14</v>
      </c>
      <c r="B19" t="s">
        <v>166</v>
      </c>
      <c r="C19" t="s">
        <v>1408</v>
      </c>
      <c r="D19" s="4">
        <f t="shared" si="0"/>
        <v>5</v>
      </c>
      <c r="E19" s="4" t="s">
        <v>1422</v>
      </c>
      <c r="G19" t="s">
        <v>72</v>
      </c>
      <c r="H19">
        <v>4.9870000000000001</v>
      </c>
      <c r="I19" s="6">
        <f t="shared" si="2"/>
        <v>9412.3938345391634</v>
      </c>
      <c r="J19" s="10" t="s">
        <v>1388</v>
      </c>
      <c r="N19" s="10" t="s">
        <v>17</v>
      </c>
      <c r="S19" s="18"/>
    </row>
    <row r="20" spans="1:19" hidden="1" x14ac:dyDescent="0.2">
      <c r="A20">
        <v>15</v>
      </c>
      <c r="B20" t="s">
        <v>1409</v>
      </c>
      <c r="C20" t="s">
        <v>1410</v>
      </c>
      <c r="D20" s="4">
        <f t="shared" si="0"/>
        <v>7</v>
      </c>
      <c r="E20" s="4" t="str">
        <f t="shared" si="1"/>
        <v xml:space="preserve">&amp; Kluger Rendla </v>
      </c>
      <c r="G20" t="s">
        <v>72</v>
      </c>
      <c r="H20">
        <v>4.9690000000000003</v>
      </c>
      <c r="I20" s="6">
        <f t="shared" si="2"/>
        <v>9378.4208870714065</v>
      </c>
      <c r="J20" s="10" t="s">
        <v>1388</v>
      </c>
      <c r="S20" s="18"/>
    </row>
    <row r="21" spans="1:19" hidden="1" x14ac:dyDescent="0.2">
      <c r="A21">
        <v>16</v>
      </c>
      <c r="B21">
        <v>13</v>
      </c>
      <c r="C21" t="s">
        <v>1411</v>
      </c>
      <c r="D21" s="4">
        <f t="shared" si="0"/>
        <v>12</v>
      </c>
      <c r="E21" s="4" t="str">
        <f t="shared" si="1"/>
        <v xml:space="preserve">&amp; Schiavotto Brigliadori </v>
      </c>
      <c r="G21" t="s">
        <v>72</v>
      </c>
      <c r="H21">
        <v>4.968</v>
      </c>
      <c r="I21" s="6">
        <f t="shared" si="2"/>
        <v>9376.5335011009756</v>
      </c>
      <c r="J21" s="10" t="s">
        <v>1388</v>
      </c>
      <c r="S21" s="18"/>
    </row>
    <row r="22" spans="1:19" hidden="1" x14ac:dyDescent="0.2">
      <c r="A22">
        <v>17</v>
      </c>
      <c r="B22" t="s">
        <v>1412</v>
      </c>
      <c r="C22" t="s">
        <v>1413</v>
      </c>
      <c r="D22" s="4">
        <f t="shared" si="0"/>
        <v>11</v>
      </c>
      <c r="E22" s="4" t="str">
        <f t="shared" si="1"/>
        <v xml:space="preserve">&amp; Montemaggi Prodorutti </v>
      </c>
      <c r="G22" t="s">
        <v>72</v>
      </c>
      <c r="H22">
        <v>4.7210000000000001</v>
      </c>
      <c r="I22" s="6">
        <f t="shared" si="2"/>
        <v>8910.3491664045305</v>
      </c>
      <c r="J22" s="10" t="s">
        <v>1388</v>
      </c>
      <c r="S22" s="18"/>
    </row>
    <row r="23" spans="1:19" hidden="1" x14ac:dyDescent="0.2">
      <c r="A23">
        <v>18</v>
      </c>
      <c r="B23" t="s">
        <v>584</v>
      </c>
      <c r="C23" t="s">
        <v>1414</v>
      </c>
      <c r="D23" s="4">
        <f t="shared" si="0"/>
        <v>10</v>
      </c>
      <c r="E23" s="4" t="str">
        <f t="shared" si="1"/>
        <v xml:space="preserve">&amp; Nielsen Jørgensen </v>
      </c>
      <c r="G23" t="s">
        <v>71</v>
      </c>
      <c r="H23">
        <v>4.0579999999999998</v>
      </c>
      <c r="I23" s="6">
        <f t="shared" si="2"/>
        <v>7659.0122680088061</v>
      </c>
      <c r="J23" s="10" t="s">
        <v>1388</v>
      </c>
      <c r="S23" s="18"/>
    </row>
    <row r="24" spans="1:19" hidden="1" x14ac:dyDescent="0.2">
      <c r="A24">
        <v>19</v>
      </c>
      <c r="B24">
        <v>1</v>
      </c>
      <c r="C24" t="s">
        <v>1415</v>
      </c>
      <c r="D24" s="4">
        <f t="shared" si="0"/>
        <v>8</v>
      </c>
      <c r="E24" s="4" t="str">
        <f t="shared" si="1"/>
        <v xml:space="preserve">&amp; Hirt Käppeli </v>
      </c>
      <c r="G24" t="s">
        <v>72</v>
      </c>
      <c r="H24">
        <v>3.97</v>
      </c>
      <c r="I24" s="6">
        <f t="shared" si="2"/>
        <v>7492.9223026108848</v>
      </c>
      <c r="J24" s="10" t="s">
        <v>1388</v>
      </c>
      <c r="S24" s="18"/>
    </row>
    <row r="25" spans="1:19" hidden="1" x14ac:dyDescent="0.2">
      <c r="A25">
        <v>20</v>
      </c>
      <c r="B25" t="s">
        <v>577</v>
      </c>
      <c r="C25" t="s">
        <v>1416</v>
      </c>
      <c r="D25" s="4">
        <f t="shared" si="0"/>
        <v>6</v>
      </c>
      <c r="E25" s="4" t="str">
        <f t="shared" si="1"/>
        <v xml:space="preserve">&amp; Krejčiřík Novak </v>
      </c>
      <c r="G25" t="s">
        <v>1417</v>
      </c>
      <c r="H25">
        <v>3.76</v>
      </c>
      <c r="I25" s="6">
        <f t="shared" si="2"/>
        <v>7096.5712488203835</v>
      </c>
      <c r="J25" s="10" t="s">
        <v>1388</v>
      </c>
      <c r="S25" s="18"/>
    </row>
    <row r="26" spans="1:19" hidden="1" x14ac:dyDescent="0.2">
      <c r="A26">
        <v>21</v>
      </c>
      <c r="B26" t="s">
        <v>1418</v>
      </c>
      <c r="C26" t="s">
        <v>1419</v>
      </c>
      <c r="D26" s="4">
        <f t="shared" si="0"/>
        <v>8</v>
      </c>
      <c r="E26" s="4" t="str">
        <f t="shared" si="1"/>
        <v xml:space="preserve">&amp; Kornacki Barszcz </v>
      </c>
      <c r="G26" t="s">
        <v>71</v>
      </c>
      <c r="H26">
        <v>3.585</v>
      </c>
      <c r="I26" s="6">
        <f t="shared" si="2"/>
        <v>6766.2787039949671</v>
      </c>
      <c r="J26" s="10" t="s">
        <v>1388</v>
      </c>
      <c r="S26" s="18"/>
    </row>
    <row r="27" spans="1:19" hidden="1" x14ac:dyDescent="0.2">
      <c r="A27">
        <v>22</v>
      </c>
      <c r="B27" t="s">
        <v>1420</v>
      </c>
      <c r="C27" t="s">
        <v>1421</v>
      </c>
      <c r="D27" s="4">
        <f t="shared" si="0"/>
        <v>5</v>
      </c>
      <c r="E27" s="4" t="str">
        <f t="shared" si="1"/>
        <v xml:space="preserve">&amp; Rehus Kiss </v>
      </c>
      <c r="G27" t="s">
        <v>71</v>
      </c>
      <c r="H27">
        <v>2.383</v>
      </c>
      <c r="I27" s="6">
        <f t="shared" si="2"/>
        <v>4497.6407675369619</v>
      </c>
      <c r="J27" s="10" t="s">
        <v>1388</v>
      </c>
      <c r="S27" s="18"/>
    </row>
    <row r="28" spans="1:19" hidden="1" x14ac:dyDescent="0.2">
      <c r="D28" s="4"/>
      <c r="E28" s="4"/>
      <c r="I28" s="6"/>
      <c r="J28" s="10"/>
      <c r="N28" s="10"/>
      <c r="S28" s="18"/>
    </row>
    <row r="29" spans="1:19" hidden="1" x14ac:dyDescent="0.2">
      <c r="D29" s="4"/>
      <c r="E29" s="4"/>
      <c r="I29" s="6"/>
      <c r="J29" s="10"/>
      <c r="S29" s="18"/>
    </row>
    <row r="30" spans="1:19" hidden="1" x14ac:dyDescent="0.2">
      <c r="D30" s="4"/>
      <c r="E30" s="4"/>
      <c r="I30" s="6"/>
      <c r="J30" s="10"/>
      <c r="S30" s="18"/>
    </row>
    <row r="31" spans="1:19" hidden="1" x14ac:dyDescent="0.2">
      <c r="D31" s="4"/>
      <c r="E31" s="4"/>
      <c r="I31" s="6"/>
      <c r="J31" s="10"/>
      <c r="S31" s="18"/>
    </row>
    <row r="32" spans="1:19" hidden="1" x14ac:dyDescent="0.2">
      <c r="D32" s="4"/>
      <c r="E32" s="4"/>
      <c r="I32" s="6"/>
      <c r="J32" s="10"/>
      <c r="S32" s="18"/>
    </row>
    <row r="33" spans="4:19" hidden="1" x14ac:dyDescent="0.2">
      <c r="D33" s="4"/>
      <c r="E33" s="4"/>
      <c r="I33" s="6"/>
      <c r="J33" s="10"/>
      <c r="S33" s="18"/>
    </row>
    <row r="34" spans="4:19" hidden="1" x14ac:dyDescent="0.2">
      <c r="D34" s="4"/>
      <c r="E34" s="4"/>
      <c r="I34" s="6"/>
      <c r="J34" s="10"/>
      <c r="N34" s="10"/>
      <c r="S34" s="18"/>
    </row>
    <row r="35" spans="4:19" hidden="1" x14ac:dyDescent="0.2">
      <c r="D35" s="4"/>
      <c r="E35" s="4"/>
      <c r="I35" s="6"/>
      <c r="J35" s="10"/>
      <c r="S35" s="18"/>
    </row>
    <row r="36" spans="4:19" hidden="1" x14ac:dyDescent="0.2">
      <c r="D36" s="4"/>
      <c r="E36" s="4"/>
      <c r="I36" s="6"/>
      <c r="J36" s="10"/>
      <c r="S36" s="18"/>
    </row>
    <row r="37" spans="4:19" hidden="1" x14ac:dyDescent="0.2">
      <c r="D37" s="4"/>
      <c r="E37" s="4"/>
      <c r="I37" s="6"/>
      <c r="J37" s="10"/>
      <c r="S37" s="18"/>
    </row>
    <row r="38" spans="4:19" hidden="1" x14ac:dyDescent="0.2">
      <c r="D38" s="4"/>
      <c r="E38" s="4"/>
      <c r="I38" s="6"/>
      <c r="J38" s="10"/>
      <c r="S38" s="18"/>
    </row>
    <row r="39" spans="4:19" hidden="1" x14ac:dyDescent="0.2">
      <c r="D39" s="4"/>
      <c r="E39" s="4"/>
      <c r="I39" s="6"/>
      <c r="J39" s="10"/>
      <c r="S39" s="18"/>
    </row>
    <row r="40" spans="4:19" hidden="1" x14ac:dyDescent="0.2">
      <c r="D40" s="4"/>
      <c r="E40" s="4"/>
      <c r="I40" s="6"/>
      <c r="J40" s="10"/>
    </row>
    <row r="41" spans="4:19" hidden="1" x14ac:dyDescent="0.2">
      <c r="D41" s="4"/>
      <c r="E41" s="4"/>
      <c r="I41" s="6"/>
      <c r="J41" s="10"/>
    </row>
    <row r="42" spans="4:19" hidden="1" x14ac:dyDescent="0.2">
      <c r="D42" s="4"/>
      <c r="E42" s="4"/>
      <c r="I42" s="6"/>
      <c r="J42" s="10"/>
    </row>
    <row r="43" spans="4:19" hidden="1" x14ac:dyDescent="0.2"/>
    <row r="44" spans="4:19" hidden="1" x14ac:dyDescent="0.2"/>
    <row r="45" spans="4:19" hidden="1" x14ac:dyDescent="0.2"/>
    <row r="46" spans="4:19" hidden="1" x14ac:dyDescent="0.2"/>
    <row r="47" spans="4:19" hidden="1" x14ac:dyDescent="0.2"/>
    <row r="48" spans="4:19" hidden="1" x14ac:dyDescent="0.2"/>
    <row r="49" hidden="1" x14ac:dyDescent="0.2"/>
    <row r="50" hidden="1" x14ac:dyDescent="0.2"/>
    <row r="51" hidden="1" x14ac:dyDescent="0.2"/>
    <row r="52" hidden="1" x14ac:dyDescent="0.2"/>
    <row r="53" hidden="1" x14ac:dyDescent="0.2"/>
    <row r="54" hidden="1" x14ac:dyDescent="0.2"/>
    <row r="55" hidden="1" x14ac:dyDescent="0.2"/>
    <row r="56" hidden="1" x14ac:dyDescent="0.2"/>
    <row r="57" hidden="1" x14ac:dyDescent="0.2"/>
    <row r="58" hidden="1" x14ac:dyDescent="0.2"/>
    <row r="59" hidden="1" x14ac:dyDescent="0.2"/>
    <row r="60" hidden="1" x14ac:dyDescent="0.2"/>
  </sheetData>
  <autoFilter ref="N5:N60">
    <filterColumn colId="0">
      <customFilters>
        <customFilter operator="notEqual" val=" "/>
      </customFilters>
    </filterColumn>
  </autoFilter>
  <mergeCells count="3">
    <mergeCell ref="A1:H1"/>
    <mergeCell ref="A2:H2"/>
    <mergeCell ref="A3:H3"/>
  </mergeCells>
  <pageMargins left="0.7" right="0.7" top="0.75" bottom="0.75" header="0.3" footer="0.3"/>
  <pageSetup paperSize="9" orientation="portrait" r:id="rId1"/>
  <headerFooter>
    <oddHeader>&amp;L&amp;"Arial"&amp;8&amp;K000000INTERNAL&amp;1#</oddHead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P58"/>
  <sheetViews>
    <sheetView workbookViewId="0">
      <selection sqref="A1:H1"/>
    </sheetView>
  </sheetViews>
  <sheetFormatPr defaultRowHeight="12.75" x14ac:dyDescent="0.2"/>
  <cols>
    <col min="1" max="1" width="4.5703125" bestFit="1" customWidth="1"/>
    <col min="2" max="2" width="4.7109375" customWidth="1"/>
    <col min="3" max="3" width="18.85546875" bestFit="1" customWidth="1"/>
    <col min="4" max="4" width="3.85546875" bestFit="1" customWidth="1"/>
    <col min="5" max="5" width="24.140625" bestFit="1" customWidth="1"/>
    <col min="6" max="6" width="13.140625" bestFit="1" customWidth="1"/>
    <col min="7" max="7" width="18.85546875" customWidth="1"/>
    <col min="8" max="8" width="6" customWidth="1"/>
    <col min="9" max="9" width="16.7109375" bestFit="1" customWidth="1"/>
    <col min="10" max="10" width="14.42578125" bestFit="1" customWidth="1"/>
    <col min="11" max="11" width="2.140625" bestFit="1" customWidth="1"/>
    <col min="12" max="12" width="6.7109375" bestFit="1" customWidth="1"/>
    <col min="13" max="13" width="2.140625" bestFit="1" customWidth="1"/>
    <col min="15" max="15" width="3" customWidth="1"/>
    <col min="16" max="16" width="5.42578125" customWidth="1"/>
    <col min="17" max="17" width="19.85546875" bestFit="1" customWidth="1"/>
    <col min="18" max="19" width="14.28515625" bestFit="1" customWidth="1"/>
    <col min="20" max="20" width="13.7109375" bestFit="1" customWidth="1"/>
    <col min="21" max="21" width="8.7109375" customWidth="1"/>
    <col min="22" max="22" width="6" customWidth="1"/>
    <col min="23" max="24" width="7.7109375" customWidth="1"/>
    <col min="25" max="25" width="8.28515625" customWidth="1"/>
    <col min="26" max="26" width="7.7109375" customWidth="1"/>
  </cols>
  <sheetData>
    <row r="1" spans="1:16" ht="18" x14ac:dyDescent="0.25">
      <c r="A1" s="19" t="s">
        <v>1423</v>
      </c>
      <c r="B1" s="19"/>
      <c r="C1" s="19"/>
      <c r="D1" s="19"/>
      <c r="E1" s="19"/>
      <c r="F1" s="19"/>
      <c r="G1" s="19"/>
      <c r="H1" s="19"/>
    </row>
    <row r="2" spans="1:16" ht="18" x14ac:dyDescent="0.25">
      <c r="A2" s="19" t="s">
        <v>1424</v>
      </c>
      <c r="B2" s="19"/>
      <c r="C2" s="19"/>
      <c r="D2" s="19"/>
      <c r="E2" s="19"/>
      <c r="F2" s="19"/>
      <c r="G2" s="19"/>
      <c r="H2" s="19"/>
    </row>
    <row r="3" spans="1:16" ht="18" x14ac:dyDescent="0.25">
      <c r="A3" s="19" t="s">
        <v>169</v>
      </c>
      <c r="B3" s="19"/>
      <c r="C3" s="19"/>
      <c r="D3" s="19"/>
      <c r="E3" s="19"/>
      <c r="F3" s="19"/>
      <c r="G3" s="19"/>
      <c r="H3" s="19"/>
    </row>
    <row r="4" spans="1:16" x14ac:dyDescent="0.2">
      <c r="A4" s="13" t="s">
        <v>29</v>
      </c>
      <c r="B4" s="7" t="s">
        <v>554</v>
      </c>
      <c r="C4" s="5" t="s">
        <v>31</v>
      </c>
      <c r="D4" s="5"/>
      <c r="E4" s="13">
        <v>36</v>
      </c>
      <c r="F4" s="5" t="s">
        <v>32</v>
      </c>
      <c r="G4" s="13">
        <v>4</v>
      </c>
      <c r="H4" s="5" t="s">
        <v>74</v>
      </c>
      <c r="I4" s="7">
        <f>B4*K4*M4</f>
        <v>1.2</v>
      </c>
      <c r="J4" s="5" t="s">
        <v>33</v>
      </c>
      <c r="K4" s="13">
        <f>MIN(E4/15,1)</f>
        <v>1</v>
      </c>
      <c r="L4" s="5" t="s">
        <v>34</v>
      </c>
      <c r="M4" s="11">
        <f>MIN(G4/4,1)</f>
        <v>1</v>
      </c>
      <c r="N4" s="5"/>
      <c r="O4" s="11"/>
      <c r="P4" s="11"/>
    </row>
    <row r="5" spans="1:16" x14ac:dyDescent="0.2">
      <c r="A5" s="1" t="s">
        <v>0</v>
      </c>
      <c r="B5" s="8" t="s">
        <v>1</v>
      </c>
      <c r="C5" s="1" t="s">
        <v>2</v>
      </c>
      <c r="D5" s="1"/>
      <c r="E5" s="1"/>
      <c r="F5" s="1" t="s">
        <v>35</v>
      </c>
      <c r="G5" s="1" t="s">
        <v>3</v>
      </c>
      <c r="H5" s="1" t="s">
        <v>4</v>
      </c>
      <c r="I5" s="1" t="s">
        <v>13</v>
      </c>
      <c r="J5" s="1" t="s">
        <v>15</v>
      </c>
      <c r="K5" s="1"/>
      <c r="L5" s="1"/>
      <c r="M5" s="1"/>
    </row>
    <row r="6" spans="1:16" hidden="1" x14ac:dyDescent="0.2">
      <c r="A6">
        <v>1</v>
      </c>
      <c r="B6" t="s">
        <v>249</v>
      </c>
      <c r="C6" t="s">
        <v>594</v>
      </c>
      <c r="D6" s="4">
        <f t="shared" ref="D6" si="0">SEARCH(" ",C6,1)</f>
        <v>4</v>
      </c>
      <c r="E6" s="4" t="str">
        <f t="shared" ref="E6" si="1">RIGHT(C6,LEN(C6)-D6) &amp; " " &amp; LEFT(C6,D6)</f>
        <v xml:space="preserve">Toppari Kim </v>
      </c>
      <c r="G6" t="s">
        <v>556</v>
      </c>
      <c r="H6">
        <v>8.9570000000000007</v>
      </c>
      <c r="I6" s="6">
        <f>H6/$H$6*10000*$I$4</f>
        <v>12000</v>
      </c>
      <c r="J6" s="10" t="s">
        <v>1454</v>
      </c>
    </row>
    <row r="7" spans="1:16" hidden="1" x14ac:dyDescent="0.2">
      <c r="A7">
        <v>2</v>
      </c>
      <c r="B7">
        <v>212</v>
      </c>
      <c r="C7" t="s">
        <v>587</v>
      </c>
      <c r="D7" s="4">
        <f t="shared" ref="D7:D41" si="2">SEARCH(" ",C7,1)</f>
        <v>5</v>
      </c>
      <c r="E7" s="4" t="str">
        <f t="shared" ref="E7:E41" si="3">RIGHT(C7,LEN(C7)-D7) &amp; " " &amp; LEFT(C7,D7)</f>
        <v xml:space="preserve">Freeland Toby </v>
      </c>
      <c r="G7" t="s">
        <v>556</v>
      </c>
      <c r="H7">
        <v>8.8650000000000002</v>
      </c>
      <c r="I7" s="6">
        <f t="shared" ref="I7:I41" si="4">H7/$H$6*10000*$I$4</f>
        <v>11876.744445684939</v>
      </c>
      <c r="J7" s="10" t="s">
        <v>1454</v>
      </c>
    </row>
    <row r="8" spans="1:16" hidden="1" x14ac:dyDescent="0.2">
      <c r="A8">
        <v>3</v>
      </c>
      <c r="B8" t="s">
        <v>590</v>
      </c>
      <c r="C8" t="s">
        <v>591</v>
      </c>
      <c r="D8" s="4">
        <f t="shared" si="2"/>
        <v>10</v>
      </c>
      <c r="E8" s="4" t="str">
        <f t="shared" si="3"/>
        <v xml:space="preserve">Fierain Alexandre </v>
      </c>
      <c r="G8" t="s">
        <v>556</v>
      </c>
      <c r="H8">
        <v>8.843</v>
      </c>
      <c r="I8" s="6">
        <f t="shared" si="4"/>
        <v>11847.270291392206</v>
      </c>
      <c r="J8" s="10" t="s">
        <v>1454</v>
      </c>
    </row>
    <row r="9" spans="1:16" hidden="1" x14ac:dyDescent="0.2">
      <c r="A9">
        <v>4</v>
      </c>
      <c r="B9" t="s">
        <v>1425</v>
      </c>
      <c r="C9" t="s">
        <v>1426</v>
      </c>
      <c r="D9" s="4">
        <f t="shared" si="2"/>
        <v>9</v>
      </c>
      <c r="E9" s="4" t="str">
        <f t="shared" si="3"/>
        <v xml:space="preserve">Hénin Matthieu </v>
      </c>
      <c r="G9" t="s">
        <v>558</v>
      </c>
      <c r="H9">
        <v>8.7880000000000003</v>
      </c>
      <c r="I9" s="6">
        <f t="shared" si="4"/>
        <v>11773.584905660377</v>
      </c>
      <c r="J9" s="10" t="s">
        <v>1454</v>
      </c>
    </row>
    <row r="10" spans="1:16" hidden="1" x14ac:dyDescent="0.2">
      <c r="A10">
        <v>5</v>
      </c>
      <c r="B10" t="s">
        <v>1427</v>
      </c>
      <c r="C10" t="s">
        <v>474</v>
      </c>
      <c r="D10" s="4">
        <f t="shared" si="2"/>
        <v>4</v>
      </c>
      <c r="E10" s="4" t="str">
        <f t="shared" si="3"/>
        <v xml:space="preserve">Štastný Jan </v>
      </c>
      <c r="G10" t="s">
        <v>556</v>
      </c>
      <c r="H10">
        <v>8.7840000000000007</v>
      </c>
      <c r="I10" s="6">
        <f t="shared" si="4"/>
        <v>11768.225968516244</v>
      </c>
      <c r="J10" s="10" t="s">
        <v>1454</v>
      </c>
    </row>
    <row r="11" spans="1:16" hidden="1" x14ac:dyDescent="0.2">
      <c r="A11">
        <v>6</v>
      </c>
      <c r="B11" t="s">
        <v>589</v>
      </c>
      <c r="C11" t="s">
        <v>1428</v>
      </c>
      <c r="D11" s="4">
        <f t="shared" si="2"/>
        <v>5</v>
      </c>
      <c r="E11" s="4" t="str">
        <f t="shared" si="3"/>
        <v xml:space="preserve">van Breemen Lars </v>
      </c>
      <c r="G11" t="s">
        <v>556</v>
      </c>
      <c r="H11">
        <v>8.7750000000000004</v>
      </c>
      <c r="I11" s="6">
        <f t="shared" si="4"/>
        <v>11756.168359941945</v>
      </c>
      <c r="J11" s="10" t="s">
        <v>1454</v>
      </c>
    </row>
    <row r="12" spans="1:16" x14ac:dyDescent="0.2">
      <c r="A12">
        <v>7</v>
      </c>
      <c r="B12" t="s">
        <v>111</v>
      </c>
      <c r="C12" t="s">
        <v>1304</v>
      </c>
      <c r="D12" s="4">
        <f t="shared" si="2"/>
        <v>6</v>
      </c>
      <c r="E12" s="4" t="str">
        <f t="shared" si="3"/>
        <v xml:space="preserve">Šiška Šimon </v>
      </c>
      <c r="G12" t="s">
        <v>559</v>
      </c>
      <c r="H12">
        <v>8.718</v>
      </c>
      <c r="I12" s="6">
        <f t="shared" si="4"/>
        <v>11679.803505638047</v>
      </c>
      <c r="J12" s="10" t="s">
        <v>1454</v>
      </c>
      <c r="N12" s="10" t="s">
        <v>17</v>
      </c>
    </row>
    <row r="13" spans="1:16" hidden="1" x14ac:dyDescent="0.2">
      <c r="A13">
        <v>8</v>
      </c>
      <c r="B13" t="s">
        <v>1429</v>
      </c>
      <c r="C13" t="s">
        <v>746</v>
      </c>
      <c r="D13" s="4">
        <f t="shared" si="2"/>
        <v>7</v>
      </c>
      <c r="E13" s="4" t="str">
        <f t="shared" si="3"/>
        <v xml:space="preserve">Neugebauer Gerrit </v>
      </c>
      <c r="G13" t="s">
        <v>560</v>
      </c>
      <c r="H13">
        <v>8.7110000000000003</v>
      </c>
      <c r="I13" s="6">
        <f t="shared" si="4"/>
        <v>11670.425365635814</v>
      </c>
      <c r="J13" s="10" t="s">
        <v>1454</v>
      </c>
    </row>
    <row r="14" spans="1:16" hidden="1" x14ac:dyDescent="0.2">
      <c r="A14">
        <v>9</v>
      </c>
      <c r="B14" t="s">
        <v>1430</v>
      </c>
      <c r="C14" t="s">
        <v>234</v>
      </c>
      <c r="D14" s="4">
        <f t="shared" si="2"/>
        <v>6</v>
      </c>
      <c r="E14" s="4" t="str">
        <f t="shared" si="3"/>
        <v xml:space="preserve">Kaczorowski Jakub </v>
      </c>
      <c r="G14" t="s">
        <v>561</v>
      </c>
      <c r="H14">
        <v>8.6</v>
      </c>
      <c r="I14" s="6">
        <f t="shared" si="4"/>
        <v>11521.714859886122</v>
      </c>
      <c r="J14" s="10" t="s">
        <v>1454</v>
      </c>
    </row>
    <row r="15" spans="1:16" hidden="1" x14ac:dyDescent="0.2">
      <c r="A15">
        <v>10</v>
      </c>
      <c r="B15" t="s">
        <v>1431</v>
      </c>
      <c r="C15" t="s">
        <v>236</v>
      </c>
      <c r="D15" s="4">
        <f t="shared" si="2"/>
        <v>7</v>
      </c>
      <c r="E15" s="4" t="str">
        <f t="shared" si="3"/>
        <v xml:space="preserve">Kowalski Maciej </v>
      </c>
      <c r="G15" t="s">
        <v>563</v>
      </c>
      <c r="H15">
        <v>8.5950000000000006</v>
      </c>
      <c r="I15" s="6">
        <f t="shared" si="4"/>
        <v>11515.016188455955</v>
      </c>
      <c r="J15" s="10" t="s">
        <v>1454</v>
      </c>
    </row>
    <row r="16" spans="1:16" hidden="1" x14ac:dyDescent="0.2">
      <c r="A16">
        <v>10</v>
      </c>
      <c r="B16" t="s">
        <v>588</v>
      </c>
      <c r="C16" t="s">
        <v>727</v>
      </c>
      <c r="D16" s="4">
        <f t="shared" si="2"/>
        <v>9</v>
      </c>
      <c r="E16" s="4" t="str">
        <f t="shared" si="3"/>
        <v xml:space="preserve">Beyer Johannes </v>
      </c>
      <c r="G16" t="s">
        <v>556</v>
      </c>
      <c r="H16">
        <v>8.5749999999999993</v>
      </c>
      <c r="I16" s="6">
        <f t="shared" si="4"/>
        <v>11488.221502735289</v>
      </c>
      <c r="J16" s="10" t="s">
        <v>1454</v>
      </c>
    </row>
    <row r="17" spans="1:14" hidden="1" x14ac:dyDescent="0.2">
      <c r="A17">
        <v>12</v>
      </c>
      <c r="B17" t="s">
        <v>593</v>
      </c>
      <c r="C17" t="s">
        <v>1432</v>
      </c>
      <c r="D17" s="4">
        <f t="shared" si="2"/>
        <v>6</v>
      </c>
      <c r="E17" s="4" t="str">
        <f t="shared" si="3"/>
        <v xml:space="preserve">Chalk Kjær Miles </v>
      </c>
      <c r="G17" t="s">
        <v>556</v>
      </c>
      <c r="H17">
        <v>8.5370000000000008</v>
      </c>
      <c r="I17" s="6">
        <f t="shared" si="4"/>
        <v>11437.311599866025</v>
      </c>
      <c r="J17" s="10" t="s">
        <v>1454</v>
      </c>
    </row>
    <row r="18" spans="1:14" hidden="1" x14ac:dyDescent="0.2">
      <c r="A18">
        <v>13</v>
      </c>
      <c r="B18" t="s">
        <v>547</v>
      </c>
      <c r="C18" t="s">
        <v>595</v>
      </c>
      <c r="D18" s="4">
        <f t="shared" si="2"/>
        <v>5</v>
      </c>
      <c r="E18" s="4" t="str">
        <f t="shared" si="3"/>
        <v xml:space="preserve">Andersen Jens </v>
      </c>
      <c r="G18" t="s">
        <v>556</v>
      </c>
      <c r="H18">
        <v>8.4649999999999999</v>
      </c>
      <c r="I18" s="6">
        <f t="shared" si="4"/>
        <v>11340.85073127163</v>
      </c>
      <c r="J18" s="10" t="s">
        <v>1454</v>
      </c>
    </row>
    <row r="19" spans="1:14" hidden="1" x14ac:dyDescent="0.2">
      <c r="A19">
        <v>14</v>
      </c>
      <c r="B19" t="s">
        <v>291</v>
      </c>
      <c r="C19" t="s">
        <v>286</v>
      </c>
      <c r="D19" s="4">
        <f t="shared" si="2"/>
        <v>5</v>
      </c>
      <c r="E19" s="4" t="str">
        <f t="shared" si="3"/>
        <v xml:space="preserve">Heck Nils </v>
      </c>
      <c r="G19" t="s">
        <v>556</v>
      </c>
      <c r="H19">
        <v>8.4600000000000009</v>
      </c>
      <c r="I19" s="6">
        <f t="shared" si="4"/>
        <v>11334.152059841465</v>
      </c>
      <c r="J19" s="10" t="s">
        <v>1454</v>
      </c>
    </row>
    <row r="20" spans="1:14" hidden="1" x14ac:dyDescent="0.2">
      <c r="A20">
        <v>15</v>
      </c>
      <c r="B20" t="s">
        <v>597</v>
      </c>
      <c r="C20" t="s">
        <v>598</v>
      </c>
      <c r="D20" s="4">
        <f t="shared" si="2"/>
        <v>11</v>
      </c>
      <c r="E20" s="4" t="str">
        <f t="shared" si="3"/>
        <v xml:space="preserve">Bassalti Alessandro </v>
      </c>
      <c r="G20" t="s">
        <v>556</v>
      </c>
      <c r="H20">
        <v>8.4450000000000003</v>
      </c>
      <c r="I20" s="6">
        <f t="shared" si="4"/>
        <v>11314.056045550964</v>
      </c>
      <c r="J20" s="10" t="s">
        <v>1454</v>
      </c>
    </row>
    <row r="21" spans="1:14" hidden="1" x14ac:dyDescent="0.2">
      <c r="A21">
        <v>16</v>
      </c>
      <c r="B21" t="s">
        <v>274</v>
      </c>
      <c r="C21" t="s">
        <v>1433</v>
      </c>
      <c r="D21" s="4">
        <f t="shared" si="2"/>
        <v>6</v>
      </c>
      <c r="E21" s="4" t="str">
        <f t="shared" si="3"/>
        <v xml:space="preserve">Severholt Fourati Elias </v>
      </c>
      <c r="G21" t="s">
        <v>563</v>
      </c>
      <c r="H21">
        <v>8.4130000000000003</v>
      </c>
      <c r="I21" s="6">
        <f t="shared" si="4"/>
        <v>11271.1845483979</v>
      </c>
      <c r="J21" s="10" t="s">
        <v>1454</v>
      </c>
    </row>
    <row r="22" spans="1:14" hidden="1" x14ac:dyDescent="0.2">
      <c r="A22">
        <v>17</v>
      </c>
      <c r="B22" t="s">
        <v>64</v>
      </c>
      <c r="C22" t="s">
        <v>1434</v>
      </c>
      <c r="D22" s="4">
        <f t="shared" si="2"/>
        <v>4</v>
      </c>
      <c r="E22" s="4" t="str">
        <f t="shared" si="3"/>
        <v xml:space="preserve">Kremers Tim </v>
      </c>
      <c r="G22" t="s">
        <v>561</v>
      </c>
      <c r="H22">
        <v>8.3650000000000002</v>
      </c>
      <c r="I22" s="6">
        <f t="shared" si="4"/>
        <v>11206.877302668303</v>
      </c>
      <c r="J22" s="10" t="s">
        <v>1454</v>
      </c>
    </row>
    <row r="23" spans="1:14" hidden="1" x14ac:dyDescent="0.2">
      <c r="A23">
        <v>18</v>
      </c>
      <c r="B23" t="s">
        <v>1435</v>
      </c>
      <c r="C23" t="s">
        <v>603</v>
      </c>
      <c r="D23" s="4">
        <f t="shared" si="2"/>
        <v>5</v>
      </c>
      <c r="E23" s="4" t="str">
        <f t="shared" si="3"/>
        <v xml:space="preserve">Salonen Sara </v>
      </c>
      <c r="G23" t="s">
        <v>566</v>
      </c>
      <c r="H23">
        <v>8.2170000000000005</v>
      </c>
      <c r="I23" s="6">
        <f t="shared" si="4"/>
        <v>11008.596628335379</v>
      </c>
      <c r="J23" s="10" t="s">
        <v>1454</v>
      </c>
    </row>
    <row r="24" spans="1:14" hidden="1" x14ac:dyDescent="0.2">
      <c r="A24">
        <v>19</v>
      </c>
      <c r="B24" t="s">
        <v>1436</v>
      </c>
      <c r="C24" t="s">
        <v>1437</v>
      </c>
      <c r="D24" s="4">
        <f t="shared" si="2"/>
        <v>5</v>
      </c>
      <c r="E24" s="4" t="str">
        <f t="shared" si="3"/>
        <v xml:space="preserve">Sliedregt Wout </v>
      </c>
      <c r="G24" t="s">
        <v>556</v>
      </c>
      <c r="H24">
        <v>8.0269999999999992</v>
      </c>
      <c r="I24" s="6">
        <f t="shared" si="4"/>
        <v>10754.047113989056</v>
      </c>
      <c r="J24" s="10" t="s">
        <v>1454</v>
      </c>
    </row>
    <row r="25" spans="1:14" hidden="1" x14ac:dyDescent="0.2">
      <c r="A25">
        <v>20</v>
      </c>
      <c r="B25" t="s">
        <v>601</v>
      </c>
      <c r="C25" t="s">
        <v>602</v>
      </c>
      <c r="D25" s="4">
        <f t="shared" si="2"/>
        <v>6</v>
      </c>
      <c r="E25" s="4" t="str">
        <f t="shared" si="3"/>
        <v xml:space="preserve">Ylihärsilä Mikko </v>
      </c>
      <c r="G25" t="s">
        <v>561</v>
      </c>
      <c r="H25">
        <v>7.9790000000000001</v>
      </c>
      <c r="I25" s="6">
        <f t="shared" si="4"/>
        <v>10689.739868259459</v>
      </c>
      <c r="J25" s="10" t="s">
        <v>1454</v>
      </c>
    </row>
    <row r="26" spans="1:14" hidden="1" x14ac:dyDescent="0.2">
      <c r="A26">
        <v>21</v>
      </c>
      <c r="B26" t="s">
        <v>1438</v>
      </c>
      <c r="C26" t="s">
        <v>1439</v>
      </c>
      <c r="D26" s="4">
        <f t="shared" si="2"/>
        <v>6</v>
      </c>
      <c r="E26" s="4" t="str">
        <f t="shared" si="3"/>
        <v xml:space="preserve">Jovaiša Titas </v>
      </c>
      <c r="G26" t="s">
        <v>556</v>
      </c>
      <c r="H26">
        <v>7.9290000000000003</v>
      </c>
      <c r="I26" s="6">
        <f t="shared" si="4"/>
        <v>10622.753153957798</v>
      </c>
      <c r="J26" s="10" t="s">
        <v>1454</v>
      </c>
    </row>
    <row r="27" spans="1:14" hidden="1" x14ac:dyDescent="0.2">
      <c r="A27">
        <v>22</v>
      </c>
      <c r="B27" t="s">
        <v>76</v>
      </c>
      <c r="C27" t="s">
        <v>1440</v>
      </c>
      <c r="D27" s="4">
        <f t="shared" si="2"/>
        <v>7</v>
      </c>
      <c r="E27" s="4" t="str">
        <f t="shared" si="3"/>
        <v xml:space="preserve">Czubski Wiktor </v>
      </c>
      <c r="G27" t="s">
        <v>566</v>
      </c>
      <c r="H27">
        <v>7.9050000000000002</v>
      </c>
      <c r="I27" s="6">
        <f t="shared" si="4"/>
        <v>10590.599531092999</v>
      </c>
      <c r="J27" s="10" t="s">
        <v>1454</v>
      </c>
    </row>
    <row r="28" spans="1:14" hidden="1" x14ac:dyDescent="0.2">
      <c r="A28">
        <v>23</v>
      </c>
      <c r="B28" t="s">
        <v>287</v>
      </c>
      <c r="C28" t="s">
        <v>869</v>
      </c>
      <c r="D28" s="4">
        <f t="shared" si="2"/>
        <v>9</v>
      </c>
      <c r="E28" s="4" t="str">
        <f t="shared" si="3"/>
        <v xml:space="preserve">Hammer Vladimir </v>
      </c>
      <c r="G28" t="s">
        <v>567</v>
      </c>
      <c r="H28">
        <v>7.9039999999999999</v>
      </c>
      <c r="I28" s="6">
        <f t="shared" si="4"/>
        <v>10589.259796806966</v>
      </c>
      <c r="J28" s="10" t="s">
        <v>1454</v>
      </c>
    </row>
    <row r="29" spans="1:14" hidden="1" x14ac:dyDescent="0.2">
      <c r="A29">
        <v>24</v>
      </c>
      <c r="B29" t="s">
        <v>1367</v>
      </c>
      <c r="C29" t="s">
        <v>1441</v>
      </c>
      <c r="D29" s="4">
        <f t="shared" si="2"/>
        <v>7</v>
      </c>
      <c r="E29" s="4" t="str">
        <f t="shared" si="3"/>
        <v xml:space="preserve">Merk Matteo </v>
      </c>
      <c r="G29" t="s">
        <v>563</v>
      </c>
      <c r="H29">
        <v>7.84</v>
      </c>
      <c r="I29" s="6">
        <f t="shared" si="4"/>
        <v>10503.516802500837</v>
      </c>
      <c r="J29" s="10" t="s">
        <v>1454</v>
      </c>
    </row>
    <row r="30" spans="1:14" hidden="1" x14ac:dyDescent="0.2">
      <c r="A30">
        <v>25</v>
      </c>
      <c r="B30" t="s">
        <v>844</v>
      </c>
      <c r="C30" t="s">
        <v>1442</v>
      </c>
      <c r="D30" s="4">
        <f t="shared" si="2"/>
        <v>6</v>
      </c>
      <c r="E30" s="4" t="str">
        <f t="shared" si="3"/>
        <v xml:space="preserve">Hynek Tomáš </v>
      </c>
      <c r="G30" t="s">
        <v>569</v>
      </c>
      <c r="H30">
        <v>7.77</v>
      </c>
      <c r="I30" s="6">
        <f t="shared" si="4"/>
        <v>10409.735402478507</v>
      </c>
      <c r="J30" s="10" t="s">
        <v>1454</v>
      </c>
    </row>
    <row r="31" spans="1:14" hidden="1" x14ac:dyDescent="0.2">
      <c r="A31">
        <v>26</v>
      </c>
      <c r="B31" t="s">
        <v>691</v>
      </c>
      <c r="C31" t="s">
        <v>1443</v>
      </c>
      <c r="D31" s="4">
        <f t="shared" si="2"/>
        <v>6</v>
      </c>
      <c r="E31" s="4" t="str">
        <f t="shared" si="3"/>
        <v xml:space="preserve">Prior Jakob </v>
      </c>
      <c r="G31" t="s">
        <v>556</v>
      </c>
      <c r="H31">
        <v>7.726</v>
      </c>
      <c r="I31" s="6">
        <f t="shared" si="4"/>
        <v>10350.787093893043</v>
      </c>
      <c r="J31" s="10" t="s">
        <v>1454</v>
      </c>
      <c r="N31" s="10"/>
    </row>
    <row r="32" spans="1:14" hidden="1" x14ac:dyDescent="0.2">
      <c r="A32">
        <v>27</v>
      </c>
      <c r="B32" t="s">
        <v>1444</v>
      </c>
      <c r="C32" t="s">
        <v>1445</v>
      </c>
      <c r="D32" s="4">
        <f t="shared" si="2"/>
        <v>7</v>
      </c>
      <c r="E32" s="4" t="str">
        <f t="shared" si="3"/>
        <v xml:space="preserve">White George </v>
      </c>
      <c r="G32" t="s">
        <v>563</v>
      </c>
      <c r="H32">
        <v>7.6760000000000002</v>
      </c>
      <c r="I32" s="6">
        <f t="shared" si="4"/>
        <v>10283.800379591381</v>
      </c>
      <c r="J32" s="10" t="s">
        <v>1454</v>
      </c>
    </row>
    <row r="33" spans="1:10" hidden="1" x14ac:dyDescent="0.2">
      <c r="A33">
        <v>28</v>
      </c>
      <c r="B33" t="s">
        <v>599</v>
      </c>
      <c r="C33" t="s">
        <v>600</v>
      </c>
      <c r="D33" s="4">
        <f t="shared" si="2"/>
        <v>6</v>
      </c>
      <c r="E33" s="4" t="str">
        <f t="shared" si="3"/>
        <v xml:space="preserve">Osolian Dylan </v>
      </c>
      <c r="G33" t="s">
        <v>570</v>
      </c>
      <c r="H33">
        <v>7.5990000000000002</v>
      </c>
      <c r="I33" s="6">
        <f t="shared" si="4"/>
        <v>10180.640839566817</v>
      </c>
      <c r="J33" s="10" t="s">
        <v>1454</v>
      </c>
    </row>
    <row r="34" spans="1:10" hidden="1" x14ac:dyDescent="0.2">
      <c r="A34">
        <v>29</v>
      </c>
      <c r="B34" t="s">
        <v>606</v>
      </c>
      <c r="C34" t="s">
        <v>607</v>
      </c>
      <c r="D34" s="4">
        <f t="shared" si="2"/>
        <v>6</v>
      </c>
      <c r="E34" s="4" t="str">
        <f t="shared" si="3"/>
        <v xml:space="preserve">Szamosujvári Lilla </v>
      </c>
      <c r="G34" t="s">
        <v>556</v>
      </c>
      <c r="H34">
        <v>7.57</v>
      </c>
      <c r="I34" s="6">
        <f t="shared" si="4"/>
        <v>10141.788545271853</v>
      </c>
      <c r="J34" s="10" t="s">
        <v>1454</v>
      </c>
    </row>
    <row r="35" spans="1:10" hidden="1" x14ac:dyDescent="0.2">
      <c r="A35">
        <v>30</v>
      </c>
      <c r="B35" t="s">
        <v>1446</v>
      </c>
      <c r="C35" t="s">
        <v>1447</v>
      </c>
      <c r="D35" s="4">
        <f t="shared" si="2"/>
        <v>8</v>
      </c>
      <c r="E35" s="4" t="str">
        <f t="shared" si="3"/>
        <v xml:space="preserve">Huber Valeria </v>
      </c>
      <c r="G35" t="s">
        <v>559</v>
      </c>
      <c r="H35">
        <v>7.5309999999999997</v>
      </c>
      <c r="I35" s="6">
        <f t="shared" si="4"/>
        <v>10089.538908116556</v>
      </c>
      <c r="J35" s="10" t="s">
        <v>1454</v>
      </c>
    </row>
    <row r="36" spans="1:10" hidden="1" x14ac:dyDescent="0.2">
      <c r="A36">
        <v>31</v>
      </c>
      <c r="B36" t="s">
        <v>45</v>
      </c>
      <c r="C36" t="s">
        <v>1448</v>
      </c>
      <c r="D36" s="4">
        <f t="shared" si="2"/>
        <v>7</v>
      </c>
      <c r="E36" s="4" t="str">
        <f t="shared" si="3"/>
        <v xml:space="preserve">Jauring Ludvig </v>
      </c>
      <c r="G36" t="s">
        <v>559</v>
      </c>
      <c r="H36">
        <v>7.4770000000000003</v>
      </c>
      <c r="I36" s="6">
        <f t="shared" si="4"/>
        <v>10017.193256670758</v>
      </c>
      <c r="J36" s="10" t="s">
        <v>1454</v>
      </c>
    </row>
    <row r="37" spans="1:10" hidden="1" x14ac:dyDescent="0.2">
      <c r="A37">
        <v>32</v>
      </c>
      <c r="B37" t="s">
        <v>1449</v>
      </c>
      <c r="C37" t="s">
        <v>1450</v>
      </c>
      <c r="D37" s="4">
        <f t="shared" si="2"/>
        <v>10</v>
      </c>
      <c r="E37" s="4" t="str">
        <f t="shared" si="3"/>
        <v xml:space="preserve">Ottolini Guillaume </v>
      </c>
      <c r="G37" t="s">
        <v>556</v>
      </c>
      <c r="H37">
        <v>7.3659999999999997</v>
      </c>
      <c r="I37" s="6">
        <f t="shared" si="4"/>
        <v>9868.4827509210645</v>
      </c>
      <c r="J37" s="10" t="s">
        <v>1454</v>
      </c>
    </row>
    <row r="38" spans="1:10" hidden="1" x14ac:dyDescent="0.2">
      <c r="A38">
        <v>33</v>
      </c>
      <c r="B38" t="s">
        <v>334</v>
      </c>
      <c r="C38" t="s">
        <v>1451</v>
      </c>
      <c r="D38" s="4">
        <f t="shared" si="2"/>
        <v>6</v>
      </c>
      <c r="E38" s="4" t="str">
        <f t="shared" si="3"/>
        <v xml:space="preserve">Van Brandt Robbe </v>
      </c>
      <c r="G38" t="s">
        <v>556</v>
      </c>
      <c r="H38">
        <v>7.3010000000000002</v>
      </c>
      <c r="I38" s="6">
        <f t="shared" si="4"/>
        <v>9781.400022328904</v>
      </c>
      <c r="J38" s="10" t="s">
        <v>1454</v>
      </c>
    </row>
    <row r="39" spans="1:10" hidden="1" x14ac:dyDescent="0.2">
      <c r="A39">
        <v>34</v>
      </c>
      <c r="B39" t="s">
        <v>549</v>
      </c>
      <c r="C39" t="s">
        <v>605</v>
      </c>
      <c r="D39" s="4">
        <f t="shared" si="2"/>
        <v>8</v>
      </c>
      <c r="E39" s="4" t="str">
        <f t="shared" si="3"/>
        <v xml:space="preserve">Motuza Jokubas </v>
      </c>
      <c r="G39" t="s">
        <v>556</v>
      </c>
      <c r="H39">
        <v>7.2110000000000003</v>
      </c>
      <c r="I39" s="6">
        <f t="shared" si="4"/>
        <v>9660.8239365859099</v>
      </c>
      <c r="J39" s="10" t="s">
        <v>1454</v>
      </c>
    </row>
    <row r="40" spans="1:10" hidden="1" x14ac:dyDescent="0.2">
      <c r="A40">
        <v>35</v>
      </c>
      <c r="B40" t="s">
        <v>1452</v>
      </c>
      <c r="C40" t="s">
        <v>1171</v>
      </c>
      <c r="D40" s="4">
        <f t="shared" si="2"/>
        <v>5</v>
      </c>
      <c r="E40" s="4" t="str">
        <f t="shared" si="3"/>
        <v xml:space="preserve">Mészáros Máté </v>
      </c>
      <c r="G40" t="s">
        <v>559</v>
      </c>
      <c r="H40">
        <v>7.11</v>
      </c>
      <c r="I40" s="6">
        <f t="shared" si="4"/>
        <v>9525.5107736965492</v>
      </c>
      <c r="J40" s="10" t="s">
        <v>1454</v>
      </c>
    </row>
    <row r="41" spans="1:10" hidden="1" x14ac:dyDescent="0.2">
      <c r="A41">
        <v>36</v>
      </c>
      <c r="B41" t="s">
        <v>429</v>
      </c>
      <c r="C41" t="s">
        <v>1453</v>
      </c>
      <c r="D41" s="4">
        <f t="shared" si="2"/>
        <v>6</v>
      </c>
      <c r="E41" s="4" t="str">
        <f t="shared" si="3"/>
        <v xml:space="preserve">Minds Oskar </v>
      </c>
      <c r="G41" t="s">
        <v>569</v>
      </c>
      <c r="H41">
        <v>7.101</v>
      </c>
      <c r="I41" s="6">
        <f t="shared" si="4"/>
        <v>9513.4531651222478</v>
      </c>
      <c r="J41" s="10" t="s">
        <v>1454</v>
      </c>
    </row>
    <row r="42" spans="1:10" hidden="1" x14ac:dyDescent="0.2">
      <c r="D42" s="4"/>
      <c r="E42" s="4"/>
      <c r="I42" s="6"/>
      <c r="J42" s="10"/>
    </row>
    <row r="43" spans="1:10" hidden="1" x14ac:dyDescent="0.2">
      <c r="D43" s="4"/>
      <c r="E43" s="4"/>
      <c r="I43" s="6"/>
      <c r="J43" s="10"/>
    </row>
    <row r="44" spans="1:10" hidden="1" x14ac:dyDescent="0.2">
      <c r="D44" s="4"/>
      <c r="E44" s="4"/>
      <c r="I44" s="6"/>
      <c r="J44" s="10"/>
    </row>
    <row r="45" spans="1:10" hidden="1" x14ac:dyDescent="0.2">
      <c r="D45" s="4"/>
      <c r="E45" s="4"/>
      <c r="I45" s="6"/>
      <c r="J45" s="10"/>
    </row>
    <row r="46" spans="1:10" hidden="1" x14ac:dyDescent="0.2">
      <c r="D46" s="4"/>
      <c r="E46" s="4"/>
      <c r="I46" s="6"/>
      <c r="J46" s="10"/>
    </row>
    <row r="47" spans="1:10" hidden="1" x14ac:dyDescent="0.2">
      <c r="D47" s="4"/>
      <c r="E47" s="4"/>
      <c r="I47" s="6"/>
      <c r="J47" s="10"/>
    </row>
    <row r="48" spans="1:10" hidden="1" x14ac:dyDescent="0.2"/>
    <row r="49" hidden="1" x14ac:dyDescent="0.2"/>
    <row r="50" hidden="1" x14ac:dyDescent="0.2"/>
    <row r="51" hidden="1" x14ac:dyDescent="0.2"/>
    <row r="52" hidden="1" x14ac:dyDescent="0.2"/>
    <row r="53" hidden="1" x14ac:dyDescent="0.2"/>
    <row r="54" hidden="1" x14ac:dyDescent="0.2"/>
    <row r="55" hidden="1" x14ac:dyDescent="0.2"/>
    <row r="56" hidden="1" x14ac:dyDescent="0.2"/>
    <row r="57" hidden="1" x14ac:dyDescent="0.2"/>
    <row r="58" hidden="1" x14ac:dyDescent="0.2"/>
  </sheetData>
  <autoFilter ref="N5:N58">
    <filterColumn colId="0">
      <customFilters>
        <customFilter operator="notEqual" val=" "/>
      </customFilters>
    </filterColumn>
  </autoFilter>
  <mergeCells count="3">
    <mergeCell ref="A1:H1"/>
    <mergeCell ref="A2:H2"/>
    <mergeCell ref="A3:H3"/>
  </mergeCells>
  <pageMargins left="0.7" right="0.7" top="0.75" bottom="0.75" header="0.3" footer="0.3"/>
  <pageSetup paperSize="9" orientation="portrait" r:id="rId1"/>
  <headerFooter>
    <oddHeader>&amp;L&amp;"Arial"&amp;8&amp;K000000INTERNAL&amp;1#</oddHead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3"/>
  <sheetViews>
    <sheetView workbookViewId="0">
      <selection sqref="A1:H1"/>
    </sheetView>
  </sheetViews>
  <sheetFormatPr defaultRowHeight="12.75" x14ac:dyDescent="0.2"/>
  <cols>
    <col min="1" max="1" width="4.5703125" bestFit="1" customWidth="1"/>
    <col min="2" max="2" width="4" customWidth="1"/>
    <col min="3" max="3" width="16.7109375" bestFit="1" customWidth="1"/>
    <col min="4" max="4" width="2.5703125" bestFit="1" customWidth="1"/>
    <col min="5" max="5" width="22" bestFit="1" customWidth="1"/>
    <col min="6" max="6" width="13.140625" bestFit="1" customWidth="1"/>
    <col min="7" max="7" width="21.42578125" customWidth="1"/>
    <col min="8" max="8" width="6" customWidth="1"/>
    <col min="9" max="9" width="16.7109375" bestFit="1" customWidth="1"/>
    <col min="10" max="10" width="15.140625" bestFit="1" customWidth="1"/>
    <col min="11" max="11" width="4.42578125" bestFit="1" customWidth="1"/>
    <col min="12" max="12" width="6.7109375" bestFit="1" customWidth="1"/>
    <col min="13" max="13" width="2.140625" bestFit="1" customWidth="1"/>
    <col min="15" max="15" width="2" customWidth="1"/>
    <col min="16" max="16" width="4" customWidth="1"/>
    <col min="17" max="17" width="13.7109375" bestFit="1" customWidth="1"/>
    <col min="18" max="18" width="14.140625" bestFit="1" customWidth="1"/>
    <col min="19" max="19" width="8.7109375" customWidth="1"/>
    <col min="20" max="20" width="6" customWidth="1"/>
    <col min="21" max="23" width="6.7109375" customWidth="1"/>
    <col min="24" max="24" width="5.7109375" customWidth="1"/>
    <col min="25" max="25" width="6.7109375" customWidth="1"/>
  </cols>
  <sheetData>
    <row r="1" spans="1:16" ht="18" x14ac:dyDescent="0.25">
      <c r="A1" s="19" t="s">
        <v>1455</v>
      </c>
      <c r="B1" s="19"/>
      <c r="C1" s="19"/>
      <c r="D1" s="19"/>
      <c r="E1" s="19"/>
      <c r="F1" s="19"/>
      <c r="G1" s="19"/>
      <c r="H1" s="19"/>
    </row>
    <row r="2" spans="1:16" ht="18" x14ac:dyDescent="0.25">
      <c r="A2" s="19" t="s">
        <v>1456</v>
      </c>
      <c r="B2" s="19"/>
      <c r="C2" s="19"/>
      <c r="D2" s="19"/>
      <c r="E2" s="19"/>
      <c r="F2" s="19"/>
      <c r="G2" s="19"/>
      <c r="H2" s="19"/>
    </row>
    <row r="3" spans="1:16" ht="18" x14ac:dyDescent="0.25">
      <c r="A3" s="19" t="s">
        <v>169</v>
      </c>
      <c r="B3" s="19"/>
      <c r="C3" s="19"/>
      <c r="D3" s="19"/>
      <c r="E3" s="19"/>
      <c r="F3" s="19"/>
      <c r="G3" s="19"/>
      <c r="H3" s="19"/>
    </row>
    <row r="4" spans="1:16" x14ac:dyDescent="0.2">
      <c r="A4" s="13" t="s">
        <v>29</v>
      </c>
      <c r="B4" s="7" t="s">
        <v>102</v>
      </c>
      <c r="C4" s="5" t="s">
        <v>31</v>
      </c>
      <c r="D4" s="5"/>
      <c r="E4" s="13">
        <v>6</v>
      </c>
      <c r="F4" s="5" t="s">
        <v>32</v>
      </c>
      <c r="G4" s="13">
        <v>5</v>
      </c>
      <c r="H4" s="5" t="s">
        <v>74</v>
      </c>
      <c r="I4" s="7">
        <f>B4*K4*M4</f>
        <v>0.2</v>
      </c>
      <c r="J4" s="5" t="s">
        <v>33</v>
      </c>
      <c r="K4" s="13">
        <f>MIN(E4/15,1)</f>
        <v>0.4</v>
      </c>
      <c r="L4" s="5" t="s">
        <v>34</v>
      </c>
      <c r="M4" s="11">
        <f>MIN(G4/4,1)</f>
        <v>1</v>
      </c>
      <c r="N4" s="5"/>
      <c r="O4" s="11"/>
      <c r="P4" s="11"/>
    </row>
    <row r="5" spans="1:16" x14ac:dyDescent="0.2">
      <c r="A5" s="1" t="s">
        <v>0</v>
      </c>
      <c r="B5" s="8" t="s">
        <v>1</v>
      </c>
      <c r="C5" s="1" t="s">
        <v>2</v>
      </c>
      <c r="D5" s="1"/>
      <c r="E5" s="1"/>
      <c r="F5" s="1" t="s">
        <v>35</v>
      </c>
      <c r="G5" s="1" t="s">
        <v>3</v>
      </c>
      <c r="H5" s="1" t="s">
        <v>4</v>
      </c>
      <c r="I5" s="1" t="s">
        <v>13</v>
      </c>
      <c r="J5" s="1" t="s">
        <v>15</v>
      </c>
      <c r="K5" s="1"/>
      <c r="L5" s="1"/>
      <c r="M5" s="1"/>
    </row>
    <row r="6" spans="1:16" x14ac:dyDescent="0.2">
      <c r="A6">
        <v>1</v>
      </c>
      <c r="B6" t="s">
        <v>66</v>
      </c>
      <c r="C6" t="s">
        <v>613</v>
      </c>
      <c r="D6" s="4">
        <f t="shared" ref="D6" si="0">SEARCH(" ",C6,1)</f>
        <v>8</v>
      </c>
      <c r="E6" s="4" t="str">
        <f t="shared" ref="E6" si="1">RIGHT(C6,LEN(C6)-D6) &amp; " " &amp; LEFT(C6,D6)</f>
        <v xml:space="preserve">Homola Ľudovít </v>
      </c>
      <c r="G6" t="s">
        <v>41</v>
      </c>
      <c r="H6">
        <v>2.3029999999999999</v>
      </c>
      <c r="I6" s="6">
        <f>H6/$H$6*10000*$I$4</f>
        <v>2000</v>
      </c>
      <c r="J6" s="10" t="s">
        <v>1472</v>
      </c>
    </row>
    <row r="7" spans="1:16" x14ac:dyDescent="0.2">
      <c r="A7">
        <v>2</v>
      </c>
      <c r="B7">
        <v>99</v>
      </c>
      <c r="C7" t="s">
        <v>1458</v>
      </c>
      <c r="D7" s="4">
        <f t="shared" ref="D7:D11" si="2">SEARCH(" ",C7,1)</f>
        <v>6</v>
      </c>
      <c r="E7" s="4" t="str">
        <f t="shared" ref="E7:E11" si="3">RIGHT(C7,LEN(C7)-D7) &amp; " " &amp; LEFT(C7,D7)</f>
        <v xml:space="preserve">Petro Roman </v>
      </c>
      <c r="G7" t="s">
        <v>1459</v>
      </c>
      <c r="H7">
        <v>1.4370000000000001</v>
      </c>
      <c r="I7" s="6">
        <f t="shared" ref="I7:I13" si="4">H7/$H$6*10000*$I$4</f>
        <v>1247.9374728614853</v>
      </c>
      <c r="J7" s="10" t="s">
        <v>1472</v>
      </c>
    </row>
    <row r="8" spans="1:16" x14ac:dyDescent="0.2">
      <c r="A8">
        <v>3</v>
      </c>
      <c r="B8" t="s">
        <v>122</v>
      </c>
      <c r="C8" t="s">
        <v>179</v>
      </c>
      <c r="D8" s="4">
        <f t="shared" si="2"/>
        <v>6</v>
      </c>
      <c r="E8" s="4" t="str">
        <f t="shared" si="3"/>
        <v xml:space="preserve">Hupka Peter </v>
      </c>
      <c r="G8" t="s">
        <v>1460</v>
      </c>
      <c r="H8">
        <v>1.4179999999999999</v>
      </c>
      <c r="I8" s="6">
        <f t="shared" si="4"/>
        <v>1231.4372557533652</v>
      </c>
      <c r="J8" s="10" t="s">
        <v>1472</v>
      </c>
    </row>
    <row r="9" spans="1:16" x14ac:dyDescent="0.2">
      <c r="A9">
        <v>4</v>
      </c>
      <c r="B9" t="s">
        <v>481</v>
      </c>
      <c r="C9" t="s">
        <v>617</v>
      </c>
      <c r="D9" s="4">
        <f t="shared" si="2"/>
        <v>6</v>
      </c>
      <c r="E9" s="4" t="str">
        <f t="shared" si="3"/>
        <v xml:space="preserve">Vyšný Juraj </v>
      </c>
      <c r="G9" t="s">
        <v>1461</v>
      </c>
      <c r="H9">
        <v>0.42099999999999999</v>
      </c>
      <c r="I9" s="6">
        <f t="shared" si="4"/>
        <v>365.6100738167608</v>
      </c>
      <c r="J9" s="10" t="s">
        <v>1472</v>
      </c>
    </row>
    <row r="10" spans="1:16" x14ac:dyDescent="0.2">
      <c r="A10">
        <v>5</v>
      </c>
      <c r="B10" t="s">
        <v>1462</v>
      </c>
      <c r="C10" t="s">
        <v>132</v>
      </c>
      <c r="D10" s="4">
        <f t="shared" si="2"/>
        <v>10</v>
      </c>
      <c r="E10" s="4" t="str">
        <f t="shared" si="3"/>
        <v xml:space="preserve">Ehn František </v>
      </c>
      <c r="G10" t="s">
        <v>1460</v>
      </c>
      <c r="H10">
        <v>0.13600000000000001</v>
      </c>
      <c r="I10" s="6">
        <f t="shared" si="4"/>
        <v>118.10681719496311</v>
      </c>
      <c r="J10" s="10" t="s">
        <v>1472</v>
      </c>
    </row>
    <row r="11" spans="1:16" x14ac:dyDescent="0.2">
      <c r="A11">
        <v>6</v>
      </c>
      <c r="B11">
        <v>101</v>
      </c>
      <c r="C11" t="s">
        <v>619</v>
      </c>
      <c r="D11" s="4">
        <f t="shared" si="2"/>
        <v>4</v>
      </c>
      <c r="E11" s="4" t="str">
        <f t="shared" si="3"/>
        <v xml:space="preserve">Jančiová Eva </v>
      </c>
      <c r="G11" t="s">
        <v>1460</v>
      </c>
      <c r="H11">
        <v>0.114</v>
      </c>
      <c r="I11" s="6">
        <f t="shared" si="4"/>
        <v>99.001302648719061</v>
      </c>
      <c r="J11" s="10" t="s">
        <v>1472</v>
      </c>
    </row>
    <row r="12" spans="1:16" x14ac:dyDescent="0.2">
      <c r="A12">
        <v>7</v>
      </c>
      <c r="B12" t="s">
        <v>1462</v>
      </c>
      <c r="C12" t="s">
        <v>1463</v>
      </c>
      <c r="D12" s="4">
        <f t="shared" ref="D12:D13" si="5">SEARCH(" ",C12,1)</f>
        <v>7</v>
      </c>
      <c r="E12" s="4" t="str">
        <f t="shared" ref="E12:E13" si="6">RIGHT(C12,LEN(C12)-D12) &amp; " " &amp; LEFT(C12,D12)</f>
        <v xml:space="preserve">Baxa Michal </v>
      </c>
      <c r="G12" t="s">
        <v>1460</v>
      </c>
      <c r="H12">
        <v>0</v>
      </c>
      <c r="I12" s="6">
        <f t="shared" si="4"/>
        <v>0</v>
      </c>
      <c r="J12" s="10" t="s">
        <v>1472</v>
      </c>
    </row>
    <row r="13" spans="1:16" x14ac:dyDescent="0.2">
      <c r="A13">
        <v>7</v>
      </c>
      <c r="B13" t="s">
        <v>48</v>
      </c>
      <c r="C13" t="s">
        <v>146</v>
      </c>
      <c r="D13" s="4">
        <f t="shared" si="5"/>
        <v>6</v>
      </c>
      <c r="E13" s="4" t="str">
        <f t="shared" si="6"/>
        <v xml:space="preserve">Pecháč Filip </v>
      </c>
      <c r="G13" t="s">
        <v>1460</v>
      </c>
      <c r="H13">
        <v>0</v>
      </c>
      <c r="I13" s="6">
        <f t="shared" si="4"/>
        <v>0</v>
      </c>
      <c r="J13" s="10" t="s">
        <v>1472</v>
      </c>
    </row>
  </sheetData>
  <mergeCells count="3">
    <mergeCell ref="A1:H1"/>
    <mergeCell ref="A2:H2"/>
    <mergeCell ref="A3:H3"/>
  </mergeCells>
  <pageMargins left="0.7" right="0.7" top="0.75" bottom="0.75" header="0.3" footer="0.3"/>
  <pageSetup paperSize="9" orientation="portrait" r:id="rId1"/>
  <headerFooter>
    <oddHeader>&amp;L&amp;"Arial"&amp;8&amp;K000000INTERNAL&amp;1#</oddHead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workbookViewId="0">
      <selection sqref="A1:H1"/>
    </sheetView>
  </sheetViews>
  <sheetFormatPr defaultRowHeight="12.75" x14ac:dyDescent="0.2"/>
  <cols>
    <col min="1" max="1" width="4.5703125" bestFit="1" customWidth="1"/>
    <col min="2" max="2" width="4" bestFit="1" customWidth="1"/>
    <col min="3" max="3" width="14.42578125" bestFit="1" customWidth="1"/>
    <col min="4" max="4" width="2.5703125" bestFit="1" customWidth="1"/>
    <col min="5" max="5" width="17.7109375" bestFit="1" customWidth="1"/>
    <col min="6" max="6" width="13.140625" bestFit="1" customWidth="1"/>
    <col min="7" max="7" width="13.5703125" bestFit="1" customWidth="1"/>
    <col min="8" max="8" width="11.42578125" customWidth="1"/>
    <col min="9" max="9" width="16.7109375" bestFit="1" customWidth="1"/>
    <col min="10" max="10" width="15.140625" bestFit="1" customWidth="1"/>
    <col min="11" max="11" width="13.7109375" bestFit="1" customWidth="1"/>
    <col min="12" max="12" width="6.7109375" bestFit="1" customWidth="1"/>
    <col min="13" max="13" width="2.140625" bestFit="1" customWidth="1"/>
    <col min="15" max="15" width="3" customWidth="1"/>
    <col min="16" max="16" width="3.85546875" customWidth="1"/>
    <col min="17" max="17" width="14.85546875" bestFit="1" customWidth="1"/>
    <col min="18" max="18" width="14.5703125" bestFit="1" customWidth="1"/>
    <col min="19" max="19" width="8.7109375" customWidth="1"/>
    <col min="20" max="20" width="6" customWidth="1"/>
    <col min="21" max="22" width="6.7109375" customWidth="1"/>
    <col min="23" max="23" width="7.7109375" customWidth="1"/>
    <col min="24" max="25" width="6.7109375" customWidth="1"/>
  </cols>
  <sheetData>
    <row r="1" spans="1:16" ht="18" x14ac:dyDescent="0.25">
      <c r="A1" s="19" t="s">
        <v>1455</v>
      </c>
      <c r="B1" s="19"/>
      <c r="C1" s="19"/>
      <c r="D1" s="19"/>
      <c r="E1" s="19"/>
      <c r="F1" s="19"/>
      <c r="G1" s="19"/>
      <c r="H1" s="19"/>
    </row>
    <row r="2" spans="1:16" ht="18" x14ac:dyDescent="0.25">
      <c r="A2" s="19" t="s">
        <v>1456</v>
      </c>
      <c r="B2" s="19"/>
      <c r="C2" s="19"/>
      <c r="D2" s="19"/>
      <c r="E2" s="19"/>
      <c r="F2" s="19"/>
      <c r="G2" s="19"/>
      <c r="H2" s="19"/>
    </row>
    <row r="3" spans="1:16" ht="18" x14ac:dyDescent="0.25">
      <c r="A3" s="19" t="s">
        <v>251</v>
      </c>
      <c r="B3" s="19"/>
      <c r="C3" s="19"/>
      <c r="D3" s="19"/>
      <c r="E3" s="19"/>
      <c r="F3" s="19"/>
      <c r="G3" s="19"/>
      <c r="H3" s="19"/>
    </row>
    <row r="4" spans="1:16" x14ac:dyDescent="0.2">
      <c r="A4" s="13" t="s">
        <v>29</v>
      </c>
      <c r="B4" s="7" t="s">
        <v>102</v>
      </c>
      <c r="C4" s="5" t="s">
        <v>31</v>
      </c>
      <c r="D4" s="5"/>
      <c r="E4" s="13">
        <v>11</v>
      </c>
      <c r="F4" s="5" t="s">
        <v>32</v>
      </c>
      <c r="G4" s="13">
        <v>5</v>
      </c>
      <c r="H4" s="5" t="s">
        <v>74</v>
      </c>
      <c r="I4" s="7">
        <f>B4*K4*M4</f>
        <v>0.36666666666666664</v>
      </c>
      <c r="J4" s="5" t="s">
        <v>33</v>
      </c>
      <c r="K4" s="13">
        <f>MIN(E4/15,1)</f>
        <v>0.73333333333333328</v>
      </c>
      <c r="L4" s="5" t="s">
        <v>34</v>
      </c>
      <c r="M4" s="11">
        <f>MIN(G4/4,1)</f>
        <v>1</v>
      </c>
      <c r="N4" s="5"/>
      <c r="O4" s="11"/>
      <c r="P4" s="11"/>
    </row>
    <row r="5" spans="1:16" x14ac:dyDescent="0.2">
      <c r="A5" s="1" t="s">
        <v>0</v>
      </c>
      <c r="B5" s="8" t="s">
        <v>1</v>
      </c>
      <c r="C5" s="1" t="s">
        <v>2</v>
      </c>
      <c r="D5" s="1"/>
      <c r="E5" s="1"/>
      <c r="F5" s="1" t="s">
        <v>35</v>
      </c>
      <c r="G5" s="1" t="s">
        <v>3</v>
      </c>
      <c r="H5" s="1" t="s">
        <v>4</v>
      </c>
      <c r="I5" s="1" t="s">
        <v>13</v>
      </c>
      <c r="J5" s="1" t="s">
        <v>15</v>
      </c>
      <c r="K5" s="1"/>
      <c r="L5" s="1"/>
      <c r="M5" s="1"/>
    </row>
    <row r="6" spans="1:16" x14ac:dyDescent="0.2">
      <c r="A6">
        <v>1</v>
      </c>
      <c r="B6" t="s">
        <v>1312</v>
      </c>
      <c r="C6" t="s">
        <v>1464</v>
      </c>
      <c r="D6" s="4">
        <f t="shared" ref="D6" si="0">SEARCH(" ",C6,1)</f>
        <v>8</v>
      </c>
      <c r="E6" s="4" t="str">
        <f t="shared" ref="E6" si="1">RIGHT(C6,LEN(C6)-D6) &amp; " " &amp; LEFT(C6,D6)</f>
        <v xml:space="preserve">Jančik Dominik </v>
      </c>
      <c r="G6" t="s">
        <v>621</v>
      </c>
      <c r="H6">
        <v>2.8879999999999999</v>
      </c>
      <c r="I6" s="6">
        <f>H6/$H$6*10000*$I$4</f>
        <v>3666.6666666666665</v>
      </c>
      <c r="J6" s="10" t="s">
        <v>1473</v>
      </c>
    </row>
    <row r="7" spans="1:16" x14ac:dyDescent="0.2">
      <c r="A7">
        <v>2</v>
      </c>
      <c r="B7" t="s">
        <v>523</v>
      </c>
      <c r="C7" t="s">
        <v>124</v>
      </c>
      <c r="D7" s="4">
        <f t="shared" ref="D7:D10" si="2">SEARCH(" ",C7,1)</f>
        <v>6</v>
      </c>
      <c r="E7" s="4" t="str">
        <f t="shared" ref="E7:E10" si="3">RIGHT(C7,LEN(C7)-D7) &amp; " " &amp; LEFT(C7,D7)</f>
        <v xml:space="preserve">Ťapušík Miloš </v>
      </c>
      <c r="G7" t="s">
        <v>616</v>
      </c>
      <c r="H7">
        <v>2.7559999999999998</v>
      </c>
      <c r="I7" s="6">
        <f t="shared" ref="I7:I16" si="4">H7/$H$6*10000*$I$4</f>
        <v>3499.0766389658352</v>
      </c>
      <c r="J7" s="10" t="s">
        <v>1473</v>
      </c>
    </row>
    <row r="8" spans="1:16" x14ac:dyDescent="0.2">
      <c r="A8">
        <v>3</v>
      </c>
      <c r="B8" t="s">
        <v>8</v>
      </c>
      <c r="C8" t="s">
        <v>614</v>
      </c>
      <c r="D8" s="4">
        <f t="shared" si="2"/>
        <v>6</v>
      </c>
      <c r="E8" s="4" t="str">
        <f t="shared" si="3"/>
        <v xml:space="preserve">Šrank Miloš </v>
      </c>
      <c r="G8" t="s">
        <v>624</v>
      </c>
      <c r="H8">
        <v>2.2919999999999998</v>
      </c>
      <c r="I8" s="6">
        <f t="shared" si="4"/>
        <v>2909.972299168975</v>
      </c>
      <c r="J8" s="10" t="s">
        <v>1473</v>
      </c>
    </row>
    <row r="9" spans="1:16" x14ac:dyDescent="0.2">
      <c r="A9">
        <v>4</v>
      </c>
      <c r="B9" t="s">
        <v>20</v>
      </c>
      <c r="C9" t="s">
        <v>615</v>
      </c>
      <c r="D9" s="4">
        <f t="shared" si="2"/>
        <v>7</v>
      </c>
      <c r="E9" s="4" t="str">
        <f t="shared" si="3"/>
        <v xml:space="preserve">&amp; Lajda Kotvas </v>
      </c>
      <c r="G9" t="s">
        <v>622</v>
      </c>
      <c r="H9">
        <v>2.0830000000000002</v>
      </c>
      <c r="I9" s="6">
        <f t="shared" si="4"/>
        <v>2644.6214219759931</v>
      </c>
      <c r="J9" s="10" t="s">
        <v>1473</v>
      </c>
    </row>
    <row r="10" spans="1:16" x14ac:dyDescent="0.2">
      <c r="A10">
        <v>5</v>
      </c>
      <c r="B10" t="s">
        <v>103</v>
      </c>
      <c r="C10" t="s">
        <v>1465</v>
      </c>
      <c r="D10" s="4">
        <f t="shared" si="2"/>
        <v>6</v>
      </c>
      <c r="E10" s="4" t="str">
        <f t="shared" si="3"/>
        <v xml:space="preserve">Dúc Jozef </v>
      </c>
      <c r="G10" t="s">
        <v>1466</v>
      </c>
      <c r="H10">
        <v>1.712</v>
      </c>
      <c r="I10" s="6">
        <f t="shared" si="4"/>
        <v>2173.5918744228993</v>
      </c>
      <c r="J10" s="10" t="s">
        <v>1473</v>
      </c>
    </row>
    <row r="11" spans="1:16" x14ac:dyDescent="0.2">
      <c r="A11">
        <v>6</v>
      </c>
      <c r="B11" t="s">
        <v>69</v>
      </c>
      <c r="C11" t="s">
        <v>126</v>
      </c>
      <c r="D11" s="4">
        <f t="shared" ref="D11:D16" si="5">SEARCH(" ",C11,1)</f>
        <v>6</v>
      </c>
      <c r="E11" s="4" t="str">
        <f t="shared" ref="E11:E16" si="6">RIGHT(C11,LEN(C11)-D11) &amp; " " &amp; LEFT(C11,D11)</f>
        <v xml:space="preserve">Arpáš Tibor </v>
      </c>
      <c r="G11" t="s">
        <v>621</v>
      </c>
      <c r="H11">
        <v>1.462</v>
      </c>
      <c r="I11" s="6">
        <f t="shared" si="4"/>
        <v>1856.186518928901</v>
      </c>
      <c r="J11" s="10" t="s">
        <v>1473</v>
      </c>
    </row>
    <row r="12" spans="1:16" x14ac:dyDescent="0.2">
      <c r="A12">
        <v>7</v>
      </c>
      <c r="B12" t="s">
        <v>27</v>
      </c>
      <c r="C12" t="s">
        <v>156</v>
      </c>
      <c r="D12" s="4">
        <f t="shared" si="5"/>
        <v>6</v>
      </c>
      <c r="E12" s="4" t="str">
        <f t="shared" si="6"/>
        <v xml:space="preserve">Jánoška Peter </v>
      </c>
      <c r="G12" t="s">
        <v>620</v>
      </c>
      <c r="H12">
        <v>1.4359999999999999</v>
      </c>
      <c r="I12" s="6">
        <f t="shared" si="4"/>
        <v>1823.1763619575252</v>
      </c>
      <c r="J12" s="10" t="s">
        <v>1473</v>
      </c>
    </row>
    <row r="13" spans="1:16" x14ac:dyDescent="0.2">
      <c r="A13">
        <v>8</v>
      </c>
      <c r="B13" t="s">
        <v>46</v>
      </c>
      <c r="C13" t="s">
        <v>125</v>
      </c>
      <c r="D13" s="4">
        <f t="shared" si="5"/>
        <v>6</v>
      </c>
      <c r="E13" s="4" t="str">
        <f t="shared" si="6"/>
        <v xml:space="preserve">Mach Miloš </v>
      </c>
      <c r="G13" t="s">
        <v>623</v>
      </c>
      <c r="H13">
        <v>1.3160000000000001</v>
      </c>
      <c r="I13" s="6">
        <f t="shared" si="4"/>
        <v>1670.8217913204064</v>
      </c>
      <c r="J13" s="10" t="s">
        <v>1473</v>
      </c>
    </row>
    <row r="14" spans="1:16" x14ac:dyDescent="0.2">
      <c r="A14">
        <v>9</v>
      </c>
      <c r="B14" t="s">
        <v>138</v>
      </c>
      <c r="C14" t="s">
        <v>1467</v>
      </c>
      <c r="D14" s="4">
        <f t="shared" si="5"/>
        <v>7</v>
      </c>
      <c r="E14" s="4" t="str">
        <f t="shared" si="6"/>
        <v xml:space="preserve">Kronek Daniel </v>
      </c>
      <c r="G14" t="s">
        <v>1468</v>
      </c>
      <c r="H14">
        <v>0.94599999999999995</v>
      </c>
      <c r="I14" s="6">
        <f t="shared" si="4"/>
        <v>1201.0618651892887</v>
      </c>
      <c r="J14" s="10" t="s">
        <v>1473</v>
      </c>
    </row>
    <row r="15" spans="1:16" x14ac:dyDescent="0.2">
      <c r="A15">
        <v>10</v>
      </c>
      <c r="B15">
        <v>3</v>
      </c>
      <c r="C15" t="s">
        <v>148</v>
      </c>
      <c r="D15" s="4">
        <f t="shared" si="5"/>
        <v>9</v>
      </c>
      <c r="E15" s="4" t="str">
        <f t="shared" si="6"/>
        <v xml:space="preserve">Čagala Radoslav </v>
      </c>
      <c r="G15" t="s">
        <v>787</v>
      </c>
      <c r="H15">
        <v>0.80200000000000005</v>
      </c>
      <c r="I15" s="6">
        <f t="shared" si="4"/>
        <v>1018.2363804247461</v>
      </c>
      <c r="J15" s="10" t="s">
        <v>1473</v>
      </c>
    </row>
    <row r="16" spans="1:16" x14ac:dyDescent="0.2">
      <c r="A16">
        <v>11</v>
      </c>
      <c r="B16" t="s">
        <v>1469</v>
      </c>
      <c r="C16" t="s">
        <v>1470</v>
      </c>
      <c r="D16" s="4">
        <f t="shared" si="5"/>
        <v>6</v>
      </c>
      <c r="E16" s="4" t="str">
        <f t="shared" si="6"/>
        <v xml:space="preserve">Zelenaj Anton </v>
      </c>
      <c r="G16" t="s">
        <v>1471</v>
      </c>
      <c r="H16">
        <v>0.189</v>
      </c>
      <c r="I16" s="6">
        <f t="shared" si="4"/>
        <v>239.95844875346259</v>
      </c>
      <c r="J16" s="10" t="s">
        <v>1473</v>
      </c>
    </row>
  </sheetData>
  <mergeCells count="3">
    <mergeCell ref="A1:H1"/>
    <mergeCell ref="A2:H2"/>
    <mergeCell ref="A3:H3"/>
  </mergeCells>
  <pageMargins left="0.7" right="0.7" top="0.75" bottom="0.75" header="0.3" footer="0.3"/>
  <pageSetup paperSize="9" orientation="portrait" verticalDpi="0" r:id="rId1"/>
  <headerFooter>
    <oddHeader>&amp;L&amp;"Arial"&amp;8&amp;K000000INTERNAL&amp;1#</oddHead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"/>
  <sheetViews>
    <sheetView workbookViewId="0">
      <selection sqref="A1:H1"/>
    </sheetView>
  </sheetViews>
  <sheetFormatPr defaultRowHeight="12.75" x14ac:dyDescent="0.2"/>
  <cols>
    <col min="1" max="1" width="4.5703125" bestFit="1" customWidth="1"/>
    <col min="2" max="2" width="4" bestFit="1" customWidth="1"/>
    <col min="3" max="3" width="14.42578125" bestFit="1" customWidth="1"/>
    <col min="4" max="4" width="2.5703125" bestFit="1" customWidth="1"/>
    <col min="5" max="5" width="17.7109375" bestFit="1" customWidth="1"/>
    <col min="6" max="6" width="13.140625" bestFit="1" customWidth="1"/>
    <col min="7" max="7" width="14.5703125" customWidth="1"/>
    <col min="8" max="8" width="6" customWidth="1"/>
    <col min="9" max="9" width="16.7109375" bestFit="1" customWidth="1"/>
    <col min="10" max="10" width="15.85546875" bestFit="1" customWidth="1"/>
    <col min="11" max="11" width="13.7109375" bestFit="1" customWidth="1"/>
    <col min="12" max="12" width="6.7109375" customWidth="1"/>
    <col min="13" max="13" width="2.140625" bestFit="1" customWidth="1"/>
    <col min="14" max="14" width="6.7109375" customWidth="1"/>
    <col min="15" max="15" width="2" customWidth="1"/>
    <col min="16" max="16" width="3.85546875" customWidth="1"/>
    <col min="17" max="18" width="13.7109375" bestFit="1" customWidth="1"/>
    <col min="19" max="19" width="8.7109375" customWidth="1"/>
    <col min="20" max="20" width="6" customWidth="1"/>
    <col min="21" max="21" width="5.7109375" customWidth="1"/>
    <col min="22" max="23" width="6.7109375" customWidth="1"/>
    <col min="24" max="24" width="8.28515625" customWidth="1"/>
    <col min="25" max="25" width="6.7109375" customWidth="1"/>
  </cols>
  <sheetData>
    <row r="1" spans="1:16" ht="18" x14ac:dyDescent="0.25">
      <c r="A1" s="19" t="s">
        <v>1474</v>
      </c>
      <c r="B1" s="19"/>
      <c r="C1" s="19"/>
      <c r="D1" s="19"/>
      <c r="E1" s="19"/>
      <c r="F1" s="19"/>
      <c r="G1" s="19"/>
      <c r="H1" s="19"/>
    </row>
    <row r="2" spans="1:16" ht="18" x14ac:dyDescent="0.25">
      <c r="A2" s="19" t="s">
        <v>1475</v>
      </c>
      <c r="B2" s="19"/>
      <c r="C2" s="19"/>
      <c r="D2" s="19"/>
      <c r="E2" s="19"/>
      <c r="F2" s="19"/>
      <c r="G2" s="19"/>
      <c r="H2" s="19"/>
    </row>
    <row r="3" spans="1:16" ht="18" x14ac:dyDescent="0.25">
      <c r="A3" s="19" t="s">
        <v>251</v>
      </c>
      <c r="B3" s="19"/>
      <c r="C3" s="19"/>
      <c r="D3" s="19"/>
      <c r="E3" s="19"/>
      <c r="F3" s="19"/>
      <c r="G3" s="19"/>
      <c r="H3" s="19"/>
    </row>
    <row r="4" spans="1:16" x14ac:dyDescent="0.2">
      <c r="A4" s="13" t="s">
        <v>29</v>
      </c>
      <c r="B4" s="7" t="s">
        <v>102</v>
      </c>
      <c r="C4" s="5" t="s">
        <v>31</v>
      </c>
      <c r="D4" s="5"/>
      <c r="E4" s="13">
        <v>6</v>
      </c>
      <c r="F4" s="5" t="s">
        <v>32</v>
      </c>
      <c r="G4" s="13">
        <v>5</v>
      </c>
      <c r="H4" s="5" t="s">
        <v>74</v>
      </c>
      <c r="I4" s="7">
        <f>B4*K4*M4</f>
        <v>0.2</v>
      </c>
      <c r="J4" s="5" t="s">
        <v>33</v>
      </c>
      <c r="K4" s="13">
        <f>MIN(E4/15,1)</f>
        <v>0.4</v>
      </c>
      <c r="L4" s="5" t="s">
        <v>34</v>
      </c>
      <c r="M4" s="11">
        <f>MIN(G4/4,1)</f>
        <v>1</v>
      </c>
      <c r="N4" s="5"/>
      <c r="O4" s="11"/>
      <c r="P4" s="11"/>
    </row>
    <row r="5" spans="1:16" x14ac:dyDescent="0.2">
      <c r="A5" s="1" t="s">
        <v>0</v>
      </c>
      <c r="B5" s="8" t="s">
        <v>1</v>
      </c>
      <c r="C5" s="1" t="s">
        <v>2</v>
      </c>
      <c r="D5" s="1"/>
      <c r="E5" s="1"/>
      <c r="F5" s="1" t="s">
        <v>35</v>
      </c>
      <c r="G5" s="1" t="s">
        <v>3</v>
      </c>
      <c r="H5" s="1" t="s">
        <v>4</v>
      </c>
      <c r="I5" s="1" t="s">
        <v>13</v>
      </c>
      <c r="J5" s="1" t="s">
        <v>15</v>
      </c>
      <c r="K5" s="1"/>
      <c r="L5" s="1"/>
      <c r="M5" s="1"/>
    </row>
    <row r="6" spans="1:16" x14ac:dyDescent="0.2">
      <c r="A6">
        <v>1</v>
      </c>
      <c r="B6" t="s">
        <v>1312</v>
      </c>
      <c r="C6" t="s">
        <v>157</v>
      </c>
      <c r="D6" s="4">
        <f t="shared" ref="D6" si="0">SEARCH(" ",C6,1)</f>
        <v>8</v>
      </c>
      <c r="E6" s="4" t="str">
        <f t="shared" ref="E6" si="1">RIGHT(C6,LEN(C6)-D6) &amp; " " &amp; LEFT(C6,D6)</f>
        <v xml:space="preserve">Jančík Dominik </v>
      </c>
      <c r="G6" t="s">
        <v>1476</v>
      </c>
      <c r="H6">
        <v>2.976</v>
      </c>
      <c r="I6" s="6">
        <f>H6/$H$6*10000*$I$4</f>
        <v>2000</v>
      </c>
      <c r="J6" s="10" t="s">
        <v>1477</v>
      </c>
    </row>
    <row r="7" spans="1:16" x14ac:dyDescent="0.2">
      <c r="A7">
        <v>2</v>
      </c>
      <c r="B7" t="s">
        <v>20</v>
      </c>
      <c r="C7" t="s">
        <v>615</v>
      </c>
      <c r="D7" s="4">
        <f t="shared" ref="D7:D11" si="2">SEARCH(" ",C7,1)</f>
        <v>7</v>
      </c>
      <c r="E7" s="4" t="str">
        <f t="shared" ref="E7:E11" si="3">RIGHT(C7,LEN(C7)-D7) &amp; " " &amp; LEFT(C7,D7)</f>
        <v xml:space="preserve">&amp; Lajda Kotvas </v>
      </c>
      <c r="G7" t="s">
        <v>622</v>
      </c>
      <c r="H7">
        <v>2.91</v>
      </c>
      <c r="I7" s="6">
        <f t="shared" ref="I7:I11" si="4">H7/$H$6*10000*$I$4</f>
        <v>1955.6451612903229</v>
      </c>
      <c r="J7" s="10" t="s">
        <v>1477</v>
      </c>
    </row>
    <row r="8" spans="1:16" x14ac:dyDescent="0.2">
      <c r="A8">
        <v>3</v>
      </c>
      <c r="B8" t="s">
        <v>8</v>
      </c>
      <c r="C8" t="s">
        <v>614</v>
      </c>
      <c r="D8" s="4">
        <f t="shared" si="2"/>
        <v>6</v>
      </c>
      <c r="E8" s="4" t="str">
        <f t="shared" si="3"/>
        <v xml:space="preserve">Šrank Miloš </v>
      </c>
      <c r="G8" t="s">
        <v>624</v>
      </c>
      <c r="H8">
        <v>2.6629999999999998</v>
      </c>
      <c r="I8" s="6">
        <f t="shared" si="4"/>
        <v>1789.6505376344085</v>
      </c>
      <c r="J8" s="10" t="s">
        <v>1477</v>
      </c>
    </row>
    <row r="9" spans="1:16" x14ac:dyDescent="0.2">
      <c r="A9">
        <v>4</v>
      </c>
      <c r="B9" t="s">
        <v>523</v>
      </c>
      <c r="C9" t="s">
        <v>124</v>
      </c>
      <c r="D9" s="4">
        <f t="shared" si="2"/>
        <v>6</v>
      </c>
      <c r="E9" s="4" t="str">
        <f t="shared" si="3"/>
        <v xml:space="preserve">Ťapušík Miloš </v>
      </c>
      <c r="G9" t="s">
        <v>616</v>
      </c>
      <c r="H9">
        <v>2.5750000000000002</v>
      </c>
      <c r="I9" s="6">
        <f t="shared" si="4"/>
        <v>1730.5107526881723</v>
      </c>
      <c r="J9" s="10" t="s">
        <v>1477</v>
      </c>
    </row>
    <row r="10" spans="1:16" x14ac:dyDescent="0.2">
      <c r="A10">
        <v>5</v>
      </c>
      <c r="B10" t="s">
        <v>1469</v>
      </c>
      <c r="C10" t="s">
        <v>1470</v>
      </c>
      <c r="D10" s="4">
        <f t="shared" si="2"/>
        <v>6</v>
      </c>
      <c r="E10" s="4" t="str">
        <f t="shared" si="3"/>
        <v xml:space="preserve">Zelenaj Anton </v>
      </c>
      <c r="G10" t="s">
        <v>1471</v>
      </c>
      <c r="H10">
        <v>2.2599999999999998</v>
      </c>
      <c r="I10" s="6">
        <f t="shared" si="4"/>
        <v>1518.8172043010752</v>
      </c>
      <c r="J10" s="10" t="s">
        <v>1477</v>
      </c>
    </row>
    <row r="11" spans="1:16" x14ac:dyDescent="0.2">
      <c r="A11">
        <v>6</v>
      </c>
      <c r="B11" t="s">
        <v>69</v>
      </c>
      <c r="C11" t="s">
        <v>126</v>
      </c>
      <c r="D11" s="4">
        <f t="shared" si="2"/>
        <v>6</v>
      </c>
      <c r="E11" s="4" t="str">
        <f t="shared" si="3"/>
        <v xml:space="preserve">Arpáš Tibor </v>
      </c>
      <c r="G11" t="s">
        <v>1476</v>
      </c>
      <c r="H11">
        <v>2.1659999999999999</v>
      </c>
      <c r="I11" s="6">
        <f t="shared" si="4"/>
        <v>1455.6451612903227</v>
      </c>
      <c r="J11" s="10" t="s">
        <v>1477</v>
      </c>
    </row>
    <row r="12" spans="1:16" x14ac:dyDescent="0.2">
      <c r="D12" s="4"/>
      <c r="E12" s="4"/>
      <c r="I12" s="6"/>
      <c r="J12" s="10"/>
    </row>
  </sheetData>
  <mergeCells count="3">
    <mergeCell ref="A1:H1"/>
    <mergeCell ref="A2:H2"/>
    <mergeCell ref="A3:H3"/>
  </mergeCells>
  <pageMargins left="0.7" right="0.7" top="0.75" bottom="0.75" header="0.3" footer="0.3"/>
  <pageSetup paperSize="9" orientation="portrait" verticalDpi="0" r:id="rId1"/>
  <headerFooter>
    <oddHeader>&amp;L&amp;"Arial"&amp;8&amp;K000000INTERNAL&amp;1#</oddHead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V34"/>
  <sheetViews>
    <sheetView workbookViewId="0">
      <selection sqref="A1:H1"/>
    </sheetView>
  </sheetViews>
  <sheetFormatPr defaultRowHeight="12.75" x14ac:dyDescent="0.2"/>
  <cols>
    <col min="1" max="1" width="4.5703125" bestFit="1" customWidth="1"/>
    <col min="2" max="2" width="4" customWidth="1"/>
    <col min="3" max="3" width="16" bestFit="1" customWidth="1"/>
    <col min="4" max="4" width="3.85546875" bestFit="1" customWidth="1"/>
    <col min="5" max="5" width="20.7109375" bestFit="1" customWidth="1"/>
    <col min="6" max="6" width="18.5703125" bestFit="1" customWidth="1"/>
    <col min="7" max="7" width="16.85546875" customWidth="1"/>
    <col min="8" max="8" width="6" customWidth="1"/>
    <col min="9" max="9" width="16.7109375" bestFit="1" customWidth="1"/>
    <col min="10" max="10" width="14" bestFit="1" customWidth="1"/>
    <col min="11" max="11" width="13.7109375" bestFit="1" customWidth="1"/>
    <col min="12" max="12" width="6.7109375" bestFit="1" customWidth="1"/>
    <col min="13" max="13" width="2.140625" bestFit="1" customWidth="1"/>
    <col min="15" max="15" width="3" customWidth="1"/>
    <col min="16" max="16" width="3.85546875" customWidth="1"/>
    <col min="17" max="17" width="15.85546875" bestFit="1" customWidth="1"/>
    <col min="18" max="18" width="11.140625" bestFit="1" customWidth="1"/>
    <col min="19" max="19" width="16.85546875" bestFit="1" customWidth="1"/>
    <col min="20" max="20" width="8.7109375" customWidth="1"/>
    <col min="21" max="21" width="5" customWidth="1"/>
    <col min="22" max="22" width="7.7109375" customWidth="1"/>
  </cols>
  <sheetData>
    <row r="1" spans="1:16" ht="18" x14ac:dyDescent="0.25">
      <c r="A1" s="19" t="s">
        <v>1478</v>
      </c>
      <c r="B1" s="19"/>
      <c r="C1" s="19"/>
      <c r="D1" s="19"/>
      <c r="E1" s="19"/>
      <c r="F1" s="19"/>
      <c r="G1" s="19"/>
      <c r="H1" s="19"/>
      <c r="O1" t="s">
        <v>1478</v>
      </c>
    </row>
    <row r="2" spans="1:16" ht="18" x14ac:dyDescent="0.25">
      <c r="A2" s="19" t="s">
        <v>1479</v>
      </c>
      <c r="B2" s="19"/>
      <c r="C2" s="19"/>
      <c r="D2" s="19"/>
      <c r="E2" s="19"/>
      <c r="F2" s="19"/>
      <c r="G2" s="19"/>
      <c r="H2" s="19"/>
      <c r="O2" t="s">
        <v>1479</v>
      </c>
    </row>
    <row r="3" spans="1:16" ht="18" x14ac:dyDescent="0.25">
      <c r="A3" s="19" t="s">
        <v>169</v>
      </c>
      <c r="B3" s="19"/>
      <c r="C3" s="19"/>
      <c r="D3" s="19"/>
      <c r="E3" s="19"/>
      <c r="F3" s="19"/>
      <c r="G3" s="19"/>
      <c r="H3" s="19"/>
      <c r="O3" t="s">
        <v>664</v>
      </c>
    </row>
    <row r="4" spans="1:16" x14ac:dyDescent="0.2">
      <c r="A4" s="13" t="s">
        <v>29</v>
      </c>
      <c r="B4" s="7" t="s">
        <v>102</v>
      </c>
      <c r="C4" s="5" t="s">
        <v>31</v>
      </c>
      <c r="D4" s="5"/>
      <c r="E4" s="13">
        <v>12</v>
      </c>
      <c r="F4" s="5" t="s">
        <v>32</v>
      </c>
      <c r="G4" s="13">
        <v>1</v>
      </c>
      <c r="H4" s="5" t="s">
        <v>74</v>
      </c>
      <c r="I4" s="7">
        <f>B4*K4*M4</f>
        <v>0.1</v>
      </c>
      <c r="J4" s="5" t="s">
        <v>33</v>
      </c>
      <c r="K4" s="13">
        <f>MIN(E4/15,1)</f>
        <v>0.8</v>
      </c>
      <c r="L4" s="5" t="s">
        <v>34</v>
      </c>
      <c r="M4" s="11">
        <f>MIN(G4/4,1)</f>
        <v>0.25</v>
      </c>
      <c r="N4" s="5"/>
      <c r="O4" s="11" t="s">
        <v>665</v>
      </c>
      <c r="P4" s="11"/>
    </row>
    <row r="5" spans="1:16" x14ac:dyDescent="0.2">
      <c r="A5" s="1" t="s">
        <v>0</v>
      </c>
      <c r="B5" s="8" t="s">
        <v>1</v>
      </c>
      <c r="C5" s="1" t="s">
        <v>2</v>
      </c>
      <c r="D5" s="1"/>
      <c r="E5" s="1"/>
      <c r="F5" s="1" t="s">
        <v>35</v>
      </c>
      <c r="G5" s="1" t="s">
        <v>3</v>
      </c>
      <c r="H5" s="1" t="s">
        <v>4</v>
      </c>
      <c r="I5" s="1" t="s">
        <v>13</v>
      </c>
      <c r="J5" s="1" t="s">
        <v>15</v>
      </c>
      <c r="K5" s="1"/>
      <c r="L5" s="1"/>
      <c r="M5" s="1"/>
      <c r="O5" t="s">
        <v>666</v>
      </c>
    </row>
    <row r="6" spans="1:16" x14ac:dyDescent="0.2">
      <c r="A6">
        <v>1</v>
      </c>
      <c r="B6" t="s">
        <v>180</v>
      </c>
      <c r="C6" t="s">
        <v>628</v>
      </c>
      <c r="D6" s="4">
        <f t="shared" ref="D6" si="0">SEARCH(" ",C6,1)</f>
        <v>8</v>
      </c>
      <c r="E6" s="4" t="str">
        <f t="shared" ref="E6:E17" si="1">RIGHT(C6,LEN(C6)-D6) &amp; " " &amp; LEFT(C6,D6)</f>
        <v xml:space="preserve">Károlyi Norbert </v>
      </c>
      <c r="F6" t="s">
        <v>12</v>
      </c>
      <c r="G6" t="s">
        <v>629</v>
      </c>
      <c r="H6">
        <v>569</v>
      </c>
      <c r="I6" s="6">
        <f>H6/$H$6*10000*$I$4</f>
        <v>1000</v>
      </c>
      <c r="J6" s="10" t="s">
        <v>1513</v>
      </c>
      <c r="N6" s="10" t="s">
        <v>17</v>
      </c>
      <c r="O6" t="s">
        <v>667</v>
      </c>
    </row>
    <row r="7" spans="1:16" x14ac:dyDescent="0.2">
      <c r="A7">
        <v>2</v>
      </c>
      <c r="B7" t="s">
        <v>618</v>
      </c>
      <c r="C7" t="s">
        <v>627</v>
      </c>
      <c r="D7" s="4">
        <f t="shared" ref="D7:D17" si="2">SEARCH(" ",C7,1)</f>
        <v>6</v>
      </c>
      <c r="E7" s="4" t="str">
        <f t="shared" si="1"/>
        <v xml:space="preserve">Ille Peter </v>
      </c>
      <c r="F7" t="s">
        <v>47</v>
      </c>
      <c r="G7" t="s">
        <v>9</v>
      </c>
      <c r="H7">
        <v>517</v>
      </c>
      <c r="I7" s="6">
        <f t="shared" ref="I7:I17" si="3">H7/$H$6*10000*$I$4</f>
        <v>908.61159929701228</v>
      </c>
      <c r="J7" s="10" t="s">
        <v>1513</v>
      </c>
      <c r="N7" s="10" t="s">
        <v>17</v>
      </c>
      <c r="O7" t="s">
        <v>668</v>
      </c>
    </row>
    <row r="8" spans="1:16" x14ac:dyDescent="0.2">
      <c r="A8">
        <v>3</v>
      </c>
      <c r="B8">
        <v>17</v>
      </c>
      <c r="C8" t="s">
        <v>1484</v>
      </c>
      <c r="D8" s="4">
        <f t="shared" si="2"/>
        <v>6</v>
      </c>
      <c r="E8" s="4" t="str">
        <f t="shared" si="1"/>
        <v xml:space="preserve">Hornak Peter </v>
      </c>
      <c r="F8" t="s">
        <v>181</v>
      </c>
      <c r="G8" t="s">
        <v>9</v>
      </c>
      <c r="H8">
        <v>510</v>
      </c>
      <c r="I8" s="6">
        <f t="shared" si="3"/>
        <v>896.30931458699479</v>
      </c>
      <c r="J8" s="10" t="s">
        <v>1513</v>
      </c>
      <c r="N8" s="10" t="s">
        <v>17</v>
      </c>
      <c r="O8" t="s">
        <v>669</v>
      </c>
    </row>
    <row r="9" spans="1:16" x14ac:dyDescent="0.2">
      <c r="A9">
        <v>4</v>
      </c>
      <c r="B9" t="s">
        <v>131</v>
      </c>
      <c r="C9" t="s">
        <v>1486</v>
      </c>
      <c r="D9" s="4">
        <f t="shared" si="2"/>
        <v>7</v>
      </c>
      <c r="E9" s="4" t="str">
        <f t="shared" si="1"/>
        <v xml:space="preserve">Romancik Viktor </v>
      </c>
      <c r="F9" t="s">
        <v>12</v>
      </c>
      <c r="G9" t="s">
        <v>625</v>
      </c>
      <c r="H9">
        <v>488</v>
      </c>
      <c r="I9" s="6">
        <f t="shared" si="3"/>
        <v>857.64499121265385</v>
      </c>
      <c r="J9" s="10" t="s">
        <v>1513</v>
      </c>
      <c r="N9" s="10" t="s">
        <v>17</v>
      </c>
    </row>
    <row r="10" spans="1:16" x14ac:dyDescent="0.2">
      <c r="A10">
        <v>5</v>
      </c>
      <c r="B10" t="s">
        <v>1489</v>
      </c>
      <c r="C10" t="s">
        <v>1490</v>
      </c>
      <c r="D10" s="4">
        <f t="shared" si="2"/>
        <v>5</v>
      </c>
      <c r="E10" s="4" t="str">
        <f t="shared" si="1"/>
        <v xml:space="preserve">Ille Igor </v>
      </c>
      <c r="F10" t="s">
        <v>181</v>
      </c>
      <c r="G10" t="s">
        <v>9</v>
      </c>
      <c r="H10">
        <v>481</v>
      </c>
      <c r="I10" s="6">
        <f t="shared" si="3"/>
        <v>845.34270650263625</v>
      </c>
      <c r="J10" s="10" t="s">
        <v>1513</v>
      </c>
      <c r="N10" s="10" t="s">
        <v>17</v>
      </c>
      <c r="O10" t="s">
        <v>670</v>
      </c>
    </row>
    <row r="11" spans="1:16" hidden="1" x14ac:dyDescent="0.2">
      <c r="A11">
        <v>6</v>
      </c>
      <c r="B11" t="s">
        <v>1492</v>
      </c>
      <c r="C11" t="s">
        <v>1493</v>
      </c>
      <c r="D11" s="4">
        <f t="shared" si="2"/>
        <v>9</v>
      </c>
      <c r="E11" s="4" t="str">
        <f t="shared" si="1"/>
        <v xml:space="preserve">Abraham Vladimír </v>
      </c>
      <c r="F11" t="s">
        <v>159</v>
      </c>
      <c r="G11" t="s">
        <v>1494</v>
      </c>
      <c r="H11">
        <v>393</v>
      </c>
      <c r="I11" s="6">
        <f t="shared" si="3"/>
        <v>690.68541300527249</v>
      </c>
      <c r="J11" s="10" t="s">
        <v>1513</v>
      </c>
      <c r="N11" s="10"/>
      <c r="O11" t="s">
        <v>671</v>
      </c>
    </row>
    <row r="12" spans="1:16" x14ac:dyDescent="0.2">
      <c r="A12">
        <v>7</v>
      </c>
      <c r="B12" t="s">
        <v>1497</v>
      </c>
      <c r="C12" t="s">
        <v>613</v>
      </c>
      <c r="D12" s="4">
        <f t="shared" si="2"/>
        <v>8</v>
      </c>
      <c r="E12" s="4" t="str">
        <f t="shared" si="1"/>
        <v xml:space="preserve">Homola Ľudovít </v>
      </c>
      <c r="F12" t="s">
        <v>12</v>
      </c>
      <c r="G12" t="s">
        <v>9</v>
      </c>
      <c r="H12">
        <v>392</v>
      </c>
      <c r="I12" s="6">
        <f t="shared" si="3"/>
        <v>688.92794376098425</v>
      </c>
      <c r="J12" s="10" t="s">
        <v>1513</v>
      </c>
      <c r="N12" s="10" t="s">
        <v>17</v>
      </c>
      <c r="O12" t="s">
        <v>672</v>
      </c>
    </row>
    <row r="13" spans="1:16" x14ac:dyDescent="0.2">
      <c r="A13">
        <v>8</v>
      </c>
      <c r="B13" t="s">
        <v>551</v>
      </c>
      <c r="C13" t="s">
        <v>630</v>
      </c>
      <c r="D13" s="4">
        <f t="shared" si="2"/>
        <v>8</v>
      </c>
      <c r="E13" s="4" t="str">
        <f t="shared" si="1"/>
        <v xml:space="preserve">Uhelský Radovan </v>
      </c>
      <c r="F13" t="s">
        <v>134</v>
      </c>
      <c r="G13" t="s">
        <v>625</v>
      </c>
      <c r="H13">
        <v>385</v>
      </c>
      <c r="I13" s="6">
        <f t="shared" si="3"/>
        <v>676.62565905096665</v>
      </c>
      <c r="J13" s="10" t="s">
        <v>1513</v>
      </c>
      <c r="N13" s="10" t="s">
        <v>17</v>
      </c>
      <c r="O13" t="s">
        <v>673</v>
      </c>
    </row>
    <row r="14" spans="1:16" x14ac:dyDescent="0.2">
      <c r="A14">
        <v>9</v>
      </c>
      <c r="B14">
        <v>3</v>
      </c>
      <c r="C14" t="s">
        <v>1500</v>
      </c>
      <c r="D14" s="4">
        <f t="shared" si="2"/>
        <v>6</v>
      </c>
      <c r="E14" s="4" t="str">
        <f t="shared" si="1"/>
        <v xml:space="preserve">&amp; Holák Lajda </v>
      </c>
      <c r="F14" t="s">
        <v>10</v>
      </c>
      <c r="G14" t="s">
        <v>631</v>
      </c>
      <c r="H14">
        <v>344</v>
      </c>
      <c r="I14" s="6">
        <f t="shared" si="3"/>
        <v>604.56942003514939</v>
      </c>
      <c r="J14" s="10" t="s">
        <v>1513</v>
      </c>
      <c r="N14" s="10" t="s">
        <v>17</v>
      </c>
      <c r="O14" t="s">
        <v>674</v>
      </c>
    </row>
    <row r="15" spans="1:16" x14ac:dyDescent="0.2">
      <c r="A15">
        <v>10</v>
      </c>
      <c r="B15" t="s">
        <v>1503</v>
      </c>
      <c r="C15" t="s">
        <v>1504</v>
      </c>
      <c r="D15" s="4">
        <f t="shared" si="2"/>
        <v>6</v>
      </c>
      <c r="E15" s="4" t="str">
        <f t="shared" si="1"/>
        <v xml:space="preserve">Benda Marko </v>
      </c>
      <c r="F15" t="s">
        <v>134</v>
      </c>
      <c r="G15" t="s">
        <v>1505</v>
      </c>
      <c r="H15">
        <v>281</v>
      </c>
      <c r="I15" s="6">
        <f t="shared" si="3"/>
        <v>493.84885764499126</v>
      </c>
      <c r="J15" s="10" t="s">
        <v>1513</v>
      </c>
      <c r="N15" s="10" t="s">
        <v>17</v>
      </c>
      <c r="O15" t="s">
        <v>675</v>
      </c>
    </row>
    <row r="16" spans="1:16" x14ac:dyDescent="0.2">
      <c r="A16">
        <v>11</v>
      </c>
      <c r="B16" t="s">
        <v>632</v>
      </c>
      <c r="C16" t="s">
        <v>183</v>
      </c>
      <c r="D16" s="4">
        <f t="shared" si="2"/>
        <v>6</v>
      </c>
      <c r="E16" s="4" t="str">
        <f t="shared" si="1"/>
        <v xml:space="preserve">Uhelská Lucia </v>
      </c>
      <c r="F16" t="s">
        <v>134</v>
      </c>
      <c r="G16" t="s">
        <v>1508</v>
      </c>
      <c r="H16">
        <v>253</v>
      </c>
      <c r="I16" s="6">
        <f t="shared" si="3"/>
        <v>444.6397188049209</v>
      </c>
      <c r="J16" s="10" t="s">
        <v>1513</v>
      </c>
      <c r="N16" s="10" t="s">
        <v>17</v>
      </c>
      <c r="O16" t="s">
        <v>169</v>
      </c>
    </row>
    <row r="17" spans="1:22" x14ac:dyDescent="0.2">
      <c r="A17">
        <v>12</v>
      </c>
      <c r="B17">
        <v>7</v>
      </c>
      <c r="C17" t="s">
        <v>1511</v>
      </c>
      <c r="D17" s="4">
        <f t="shared" si="2"/>
        <v>7</v>
      </c>
      <c r="E17" s="4" t="str">
        <f t="shared" si="1"/>
        <v xml:space="preserve">Istok Michal </v>
      </c>
      <c r="F17" t="s">
        <v>12</v>
      </c>
      <c r="G17" t="s">
        <v>626</v>
      </c>
      <c r="H17">
        <v>180</v>
      </c>
      <c r="I17" s="6">
        <f t="shared" si="3"/>
        <v>316.34446397188049</v>
      </c>
      <c r="J17" s="10" t="s">
        <v>1513</v>
      </c>
      <c r="N17" s="10" t="s">
        <v>17</v>
      </c>
      <c r="O17" t="s">
        <v>0</v>
      </c>
      <c r="P17" t="s">
        <v>1</v>
      </c>
      <c r="Q17" t="s">
        <v>676</v>
      </c>
      <c r="R17" t="s">
        <v>169</v>
      </c>
      <c r="S17" t="s">
        <v>3</v>
      </c>
      <c r="T17" t="s">
        <v>677</v>
      </c>
      <c r="U17" t="s">
        <v>4</v>
      </c>
      <c r="V17" t="s">
        <v>827</v>
      </c>
    </row>
    <row r="18" spans="1:22" hidden="1" x14ac:dyDescent="0.2">
      <c r="D18" s="4"/>
      <c r="E18" s="4"/>
      <c r="I18" s="6"/>
      <c r="J18" s="10"/>
      <c r="N18" s="10"/>
      <c r="O18">
        <v>1</v>
      </c>
      <c r="P18" t="s">
        <v>180</v>
      </c>
      <c r="Q18" t="s">
        <v>628</v>
      </c>
      <c r="R18" t="s">
        <v>12</v>
      </c>
      <c r="S18" t="s">
        <v>629</v>
      </c>
      <c r="T18" t="s">
        <v>1480</v>
      </c>
      <c r="U18">
        <v>569</v>
      </c>
      <c r="V18" t="s">
        <v>1481</v>
      </c>
    </row>
    <row r="19" spans="1:22" hidden="1" x14ac:dyDescent="0.2">
      <c r="D19" s="4"/>
      <c r="E19" s="4"/>
      <c r="I19" s="6"/>
      <c r="J19" s="10"/>
      <c r="N19" s="10"/>
      <c r="O19">
        <v>2</v>
      </c>
      <c r="P19" t="s">
        <v>618</v>
      </c>
      <c r="Q19" t="s">
        <v>627</v>
      </c>
      <c r="R19" t="s">
        <v>47</v>
      </c>
      <c r="S19" t="s">
        <v>9</v>
      </c>
      <c r="T19" t="s">
        <v>1482</v>
      </c>
      <c r="U19">
        <v>517</v>
      </c>
      <c r="V19" t="s">
        <v>1483</v>
      </c>
    </row>
    <row r="20" spans="1:22" hidden="1" x14ac:dyDescent="0.2">
      <c r="D20" s="4"/>
      <c r="E20" s="4"/>
      <c r="I20" s="6"/>
      <c r="J20" s="10"/>
      <c r="N20" s="10"/>
      <c r="O20">
        <v>3</v>
      </c>
      <c r="P20">
        <v>17</v>
      </c>
      <c r="Q20" t="s">
        <v>1484</v>
      </c>
      <c r="R20" t="s">
        <v>181</v>
      </c>
      <c r="S20" t="s">
        <v>9</v>
      </c>
      <c r="T20" t="s">
        <v>1482</v>
      </c>
      <c r="U20">
        <v>510</v>
      </c>
      <c r="V20" t="s">
        <v>1485</v>
      </c>
    </row>
    <row r="21" spans="1:22" hidden="1" x14ac:dyDescent="0.2">
      <c r="D21" s="4"/>
      <c r="E21" s="4"/>
      <c r="I21" s="6"/>
      <c r="J21" s="10"/>
      <c r="N21" s="10"/>
      <c r="O21">
        <v>4</v>
      </c>
      <c r="P21" t="s">
        <v>131</v>
      </c>
      <c r="Q21" t="s">
        <v>1486</v>
      </c>
      <c r="R21" t="s">
        <v>12</v>
      </c>
      <c r="S21" t="s">
        <v>625</v>
      </c>
      <c r="T21" t="s">
        <v>1487</v>
      </c>
      <c r="U21">
        <v>488</v>
      </c>
      <c r="V21" t="s">
        <v>1488</v>
      </c>
    </row>
    <row r="22" spans="1:22" hidden="1" x14ac:dyDescent="0.2">
      <c r="O22">
        <v>5</v>
      </c>
      <c r="P22" t="s">
        <v>1489</v>
      </c>
      <c r="Q22" t="s">
        <v>1490</v>
      </c>
      <c r="R22" t="s">
        <v>181</v>
      </c>
      <c r="S22" t="s">
        <v>9</v>
      </c>
      <c r="T22" t="s">
        <v>1482</v>
      </c>
      <c r="U22">
        <v>481</v>
      </c>
      <c r="V22" t="s">
        <v>1491</v>
      </c>
    </row>
    <row r="23" spans="1:22" hidden="1" x14ac:dyDescent="0.2">
      <c r="O23">
        <v>6</v>
      </c>
      <c r="P23" t="s">
        <v>1492</v>
      </c>
      <c r="Q23" t="s">
        <v>1493</v>
      </c>
      <c r="R23" t="s">
        <v>159</v>
      </c>
      <c r="S23" t="s">
        <v>1494</v>
      </c>
      <c r="T23" t="s">
        <v>1495</v>
      </c>
      <c r="U23">
        <v>393</v>
      </c>
      <c r="V23" t="s">
        <v>1496</v>
      </c>
    </row>
    <row r="24" spans="1:22" hidden="1" x14ac:dyDescent="0.2">
      <c r="O24">
        <v>7</v>
      </c>
      <c r="P24" t="s">
        <v>1497</v>
      </c>
      <c r="Q24" t="s">
        <v>613</v>
      </c>
      <c r="R24" t="s">
        <v>12</v>
      </c>
      <c r="S24" t="s">
        <v>9</v>
      </c>
      <c r="T24" t="s">
        <v>1482</v>
      </c>
      <c r="U24">
        <v>392</v>
      </c>
      <c r="V24" t="s">
        <v>1498</v>
      </c>
    </row>
    <row r="25" spans="1:22" hidden="1" x14ac:dyDescent="0.2">
      <c r="O25">
        <v>8</v>
      </c>
      <c r="P25" t="s">
        <v>551</v>
      </c>
      <c r="Q25" t="s">
        <v>630</v>
      </c>
      <c r="R25" t="s">
        <v>134</v>
      </c>
      <c r="S25" t="s">
        <v>625</v>
      </c>
      <c r="T25" t="s">
        <v>1487</v>
      </c>
      <c r="U25">
        <v>385</v>
      </c>
      <c r="V25" t="s">
        <v>1499</v>
      </c>
    </row>
    <row r="26" spans="1:22" hidden="1" x14ac:dyDescent="0.2">
      <c r="O26">
        <v>9</v>
      </c>
      <c r="P26">
        <v>3</v>
      </c>
      <c r="Q26" t="s">
        <v>1500</v>
      </c>
      <c r="R26" t="s">
        <v>10</v>
      </c>
      <c r="S26" t="s">
        <v>631</v>
      </c>
      <c r="T26" t="s">
        <v>1501</v>
      </c>
      <c r="U26">
        <v>344</v>
      </c>
      <c r="V26" t="s">
        <v>1502</v>
      </c>
    </row>
    <row r="27" spans="1:22" hidden="1" x14ac:dyDescent="0.2">
      <c r="O27">
        <v>10</v>
      </c>
      <c r="P27" t="s">
        <v>1503</v>
      </c>
      <c r="Q27" t="s">
        <v>1504</v>
      </c>
      <c r="R27" t="s">
        <v>134</v>
      </c>
      <c r="S27" t="s">
        <v>1505</v>
      </c>
      <c r="T27" t="s">
        <v>1506</v>
      </c>
      <c r="U27">
        <v>281</v>
      </c>
      <c r="V27" t="s">
        <v>1507</v>
      </c>
    </row>
    <row r="28" spans="1:22" hidden="1" x14ac:dyDescent="0.2">
      <c r="O28">
        <v>11</v>
      </c>
      <c r="P28" t="s">
        <v>632</v>
      </c>
      <c r="Q28" t="s">
        <v>183</v>
      </c>
      <c r="R28" t="s">
        <v>134</v>
      </c>
      <c r="S28" t="s">
        <v>1508</v>
      </c>
      <c r="T28" t="s">
        <v>1509</v>
      </c>
      <c r="U28">
        <v>253</v>
      </c>
      <c r="V28" t="s">
        <v>1510</v>
      </c>
    </row>
    <row r="29" spans="1:22" hidden="1" x14ac:dyDescent="0.2">
      <c r="O29">
        <v>12</v>
      </c>
      <c r="P29">
        <v>7</v>
      </c>
      <c r="Q29" t="s">
        <v>1511</v>
      </c>
      <c r="R29" t="s">
        <v>12</v>
      </c>
      <c r="S29" t="s">
        <v>626</v>
      </c>
      <c r="T29" t="s">
        <v>1501</v>
      </c>
      <c r="U29">
        <v>180</v>
      </c>
      <c r="V29" t="s">
        <v>1512</v>
      </c>
    </row>
    <row r="30" spans="1:22" hidden="1" x14ac:dyDescent="0.2">
      <c r="O30" t="s">
        <v>709</v>
      </c>
    </row>
    <row r="31" spans="1:22" hidden="1" x14ac:dyDescent="0.2">
      <c r="O31" t="s">
        <v>710</v>
      </c>
    </row>
    <row r="32" spans="1:22" hidden="1" x14ac:dyDescent="0.2">
      <c r="O32" t="s">
        <v>711</v>
      </c>
    </row>
    <row r="33" spans="15:15" hidden="1" x14ac:dyDescent="0.2">
      <c r="O33" t="s">
        <v>712</v>
      </c>
    </row>
    <row r="34" spans="15:15" hidden="1" x14ac:dyDescent="0.2">
      <c r="O34" t="s">
        <v>713</v>
      </c>
    </row>
  </sheetData>
  <autoFilter ref="N5:N34">
    <filterColumn colId="0">
      <customFilters>
        <customFilter operator="notEqual" val=" "/>
      </customFilters>
    </filterColumn>
  </autoFilter>
  <mergeCells count="3">
    <mergeCell ref="A1:H1"/>
    <mergeCell ref="A2:H2"/>
    <mergeCell ref="A3:H3"/>
  </mergeCells>
  <pageMargins left="0.7" right="0.7" top="0.75" bottom="0.75" header="0.3" footer="0.3"/>
  <pageSetup paperSize="9" orientation="portrait" verticalDpi="0" r:id="rId1"/>
  <headerFooter>
    <oddHeader>&amp;L&amp;"Arial"&amp;8&amp;K000000INTERNAL&amp;1#</oddHead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P15"/>
  <sheetViews>
    <sheetView workbookViewId="0">
      <selection sqref="A1:H1"/>
    </sheetView>
  </sheetViews>
  <sheetFormatPr defaultRowHeight="12.75" x14ac:dyDescent="0.2"/>
  <cols>
    <col min="1" max="1" width="4.5703125" bestFit="1" customWidth="1"/>
    <col min="2" max="2" width="4" bestFit="1" customWidth="1"/>
    <col min="3" max="3" width="14.42578125" bestFit="1" customWidth="1"/>
    <col min="4" max="4" width="2.5703125" bestFit="1" customWidth="1"/>
    <col min="5" max="5" width="17.7109375" bestFit="1" customWidth="1"/>
    <col min="6" max="6" width="13.140625" bestFit="1" customWidth="1"/>
    <col min="7" max="7" width="14.5703125" customWidth="1"/>
    <col min="8" max="8" width="6" customWidth="1"/>
    <col min="9" max="9" width="16.7109375" bestFit="1" customWidth="1"/>
    <col min="10" max="10" width="17.5703125" customWidth="1"/>
    <col min="11" max="11" width="13.7109375" bestFit="1" customWidth="1"/>
    <col min="12" max="12" width="6.7109375" customWidth="1"/>
    <col min="13" max="13" width="2.140625" bestFit="1" customWidth="1"/>
    <col min="14" max="14" width="6.7109375" customWidth="1"/>
    <col min="15" max="15" width="3" customWidth="1"/>
    <col min="16" max="16" width="4.5703125" customWidth="1"/>
    <col min="17" max="17" width="16.140625" bestFit="1" customWidth="1"/>
    <col min="18" max="18" width="21" bestFit="1" customWidth="1"/>
    <col min="19" max="19" width="8.7109375" customWidth="1"/>
    <col min="20" max="20" width="5" customWidth="1"/>
    <col min="21" max="23" width="6.7109375" customWidth="1"/>
    <col min="24" max="24" width="8.28515625" customWidth="1"/>
    <col min="25" max="25" width="6.7109375" customWidth="1"/>
  </cols>
  <sheetData>
    <row r="1" spans="1:16" ht="18" x14ac:dyDescent="0.25">
      <c r="A1" s="19" t="s">
        <v>1514</v>
      </c>
      <c r="B1" s="19"/>
      <c r="C1" s="19"/>
      <c r="D1" s="19"/>
      <c r="E1" s="19"/>
      <c r="F1" s="19"/>
      <c r="G1" s="19"/>
      <c r="H1" s="19"/>
    </row>
    <row r="2" spans="1:16" ht="18" hidden="1" x14ac:dyDescent="0.25">
      <c r="A2" s="19" t="s">
        <v>1515</v>
      </c>
      <c r="B2" s="19"/>
      <c r="C2" s="19"/>
      <c r="D2" s="19"/>
      <c r="E2" s="19"/>
      <c r="F2" s="19"/>
      <c r="G2" s="19"/>
      <c r="H2" s="19"/>
    </row>
    <row r="3" spans="1:16" ht="18" hidden="1" x14ac:dyDescent="0.25">
      <c r="A3" s="19" t="s">
        <v>251</v>
      </c>
      <c r="B3" s="19"/>
      <c r="C3" s="19"/>
      <c r="D3" s="19"/>
      <c r="E3" s="19"/>
      <c r="F3" s="19"/>
      <c r="G3" s="19"/>
      <c r="H3" s="19"/>
    </row>
    <row r="4" spans="1:16" hidden="1" x14ac:dyDescent="0.2">
      <c r="A4" s="13" t="s">
        <v>29</v>
      </c>
      <c r="B4" s="7" t="s">
        <v>102</v>
      </c>
      <c r="C4" s="5" t="s">
        <v>31</v>
      </c>
      <c r="D4" s="5"/>
      <c r="E4" s="13">
        <v>6</v>
      </c>
      <c r="F4" s="5" t="s">
        <v>32</v>
      </c>
      <c r="G4" s="13">
        <v>5</v>
      </c>
      <c r="H4" s="5" t="s">
        <v>74</v>
      </c>
      <c r="I4" s="7">
        <f>B4*K4*M4</f>
        <v>0.2</v>
      </c>
      <c r="J4" s="5" t="s">
        <v>33</v>
      </c>
      <c r="K4" s="13">
        <f>MIN(E4/15,1)</f>
        <v>0.4</v>
      </c>
      <c r="L4" s="5" t="s">
        <v>34</v>
      </c>
      <c r="M4" s="11">
        <f>MIN(G4/4,1)</f>
        <v>1</v>
      </c>
      <c r="N4" s="5"/>
      <c r="O4" s="11"/>
      <c r="P4" s="11"/>
    </row>
    <row r="5" spans="1:16" hidden="1" x14ac:dyDescent="0.2">
      <c r="A5" s="1" t="s">
        <v>0</v>
      </c>
      <c r="B5" s="8" t="s">
        <v>1</v>
      </c>
      <c r="C5" s="1" t="s">
        <v>2</v>
      </c>
      <c r="D5" s="1"/>
      <c r="E5" s="1"/>
      <c r="F5" s="1" t="s">
        <v>35</v>
      </c>
      <c r="G5" s="1" t="s">
        <v>3</v>
      </c>
      <c r="H5" s="1" t="s">
        <v>4</v>
      </c>
      <c r="I5" s="1" t="s">
        <v>13</v>
      </c>
      <c r="J5" s="1" t="s">
        <v>15</v>
      </c>
      <c r="K5" s="1"/>
      <c r="L5" s="1"/>
      <c r="M5" s="1"/>
    </row>
    <row r="6" spans="1:16" hidden="1" x14ac:dyDescent="0.2">
      <c r="A6">
        <v>1</v>
      </c>
      <c r="B6" t="s">
        <v>93</v>
      </c>
      <c r="C6" t="s">
        <v>1516</v>
      </c>
      <c r="D6" s="4">
        <f t="shared" ref="D6:D11" si="0">SEARCH(" ",C6,1)</f>
        <v>7</v>
      </c>
      <c r="E6" s="4" t="str">
        <f t="shared" ref="E6:E10" si="1">RIGHT(C6,LEN(C6)-D6) &amp; " " &amp; LEFT(C6,D6)</f>
        <v xml:space="preserve">Sindely Janosz </v>
      </c>
      <c r="G6" t="s">
        <v>1333</v>
      </c>
      <c r="H6">
        <v>958</v>
      </c>
      <c r="I6" s="6">
        <f>H6/$H$6*10000*$I$4</f>
        <v>2000</v>
      </c>
      <c r="J6" s="10" t="s">
        <v>1527</v>
      </c>
    </row>
    <row r="7" spans="1:16" x14ac:dyDescent="0.2">
      <c r="A7">
        <v>2</v>
      </c>
      <c r="B7" t="s">
        <v>117</v>
      </c>
      <c r="C7" t="s">
        <v>1518</v>
      </c>
      <c r="D7" s="4">
        <f t="shared" si="0"/>
        <v>7</v>
      </c>
      <c r="E7" s="4" t="s">
        <v>1530</v>
      </c>
      <c r="G7" t="s">
        <v>72</v>
      </c>
      <c r="H7">
        <v>776</v>
      </c>
      <c r="I7" s="6">
        <f t="shared" ref="I7:I15" si="2">H7/$H$6*10000*$I$4</f>
        <v>1620.0417536534446</v>
      </c>
      <c r="J7" s="10" t="s">
        <v>1527</v>
      </c>
      <c r="N7" s="10" t="s">
        <v>17</v>
      </c>
    </row>
    <row r="8" spans="1:16" x14ac:dyDescent="0.2">
      <c r="A8">
        <v>3</v>
      </c>
      <c r="B8" t="s">
        <v>162</v>
      </c>
      <c r="C8" t="s">
        <v>1145</v>
      </c>
      <c r="D8" s="4">
        <f t="shared" si="0"/>
        <v>6</v>
      </c>
      <c r="E8" s="4" t="str">
        <f t="shared" si="1"/>
        <v xml:space="preserve">Trojan Pavel </v>
      </c>
      <c r="G8" t="s">
        <v>1519</v>
      </c>
      <c r="H8">
        <v>686</v>
      </c>
      <c r="I8" s="6">
        <f t="shared" si="2"/>
        <v>1432.1503131524009</v>
      </c>
      <c r="J8" s="10" t="s">
        <v>1527</v>
      </c>
      <c r="N8" s="10" t="s">
        <v>17</v>
      </c>
    </row>
    <row r="9" spans="1:16" x14ac:dyDescent="0.2">
      <c r="A9">
        <v>4</v>
      </c>
      <c r="B9">
        <v>11</v>
      </c>
      <c r="C9" t="s">
        <v>1520</v>
      </c>
      <c r="D9" s="4">
        <f t="shared" si="0"/>
        <v>6</v>
      </c>
      <c r="E9" s="4" t="s">
        <v>1528</v>
      </c>
      <c r="G9" t="s">
        <v>578</v>
      </c>
      <c r="H9">
        <v>667</v>
      </c>
      <c r="I9" s="6">
        <f t="shared" si="2"/>
        <v>1392.4843423799584</v>
      </c>
      <c r="J9" s="10" t="s">
        <v>1527</v>
      </c>
      <c r="N9" s="10" t="s">
        <v>17</v>
      </c>
    </row>
    <row r="10" spans="1:16" x14ac:dyDescent="0.2">
      <c r="A10">
        <v>5</v>
      </c>
      <c r="B10" t="s">
        <v>91</v>
      </c>
      <c r="C10" t="s">
        <v>1342</v>
      </c>
      <c r="D10" s="4">
        <f t="shared" si="0"/>
        <v>6</v>
      </c>
      <c r="E10" s="4" t="str">
        <f t="shared" si="1"/>
        <v xml:space="preserve">Benedikt Lukáš </v>
      </c>
      <c r="G10" t="s">
        <v>795</v>
      </c>
      <c r="H10">
        <v>524</v>
      </c>
      <c r="I10" s="6">
        <f t="shared" si="2"/>
        <v>1093.9457202505218</v>
      </c>
      <c r="J10" s="10" t="s">
        <v>1527</v>
      </c>
      <c r="N10" s="10" t="s">
        <v>17</v>
      </c>
    </row>
    <row r="11" spans="1:16" x14ac:dyDescent="0.2">
      <c r="A11">
        <v>6</v>
      </c>
      <c r="B11" t="s">
        <v>312</v>
      </c>
      <c r="C11" t="s">
        <v>1521</v>
      </c>
      <c r="D11" s="4">
        <f t="shared" si="0"/>
        <v>6</v>
      </c>
      <c r="E11" s="4" t="s">
        <v>1529</v>
      </c>
      <c r="G11" t="s">
        <v>55</v>
      </c>
      <c r="H11">
        <v>523</v>
      </c>
      <c r="I11" s="6">
        <f t="shared" si="2"/>
        <v>1091.8580375782881</v>
      </c>
      <c r="J11" s="10" t="s">
        <v>1527</v>
      </c>
      <c r="N11" s="10" t="s">
        <v>17</v>
      </c>
    </row>
    <row r="12" spans="1:16" x14ac:dyDescent="0.2">
      <c r="A12">
        <v>7</v>
      </c>
      <c r="B12" t="s">
        <v>1522</v>
      </c>
      <c r="C12" t="s">
        <v>1523</v>
      </c>
      <c r="D12" s="4">
        <f t="shared" ref="D12:D15" si="3">SEARCH(" ",C12,1)</f>
        <v>6</v>
      </c>
      <c r="E12" s="4" t="str">
        <f t="shared" ref="E12:E15" si="4">RIGHT(C12,LEN(C12)-D12) &amp; " " &amp; LEFT(C12,D12)</f>
        <v xml:space="preserve">Šnirc Jozef </v>
      </c>
      <c r="G12" t="s">
        <v>1524</v>
      </c>
      <c r="H12">
        <v>484</v>
      </c>
      <c r="I12" s="6">
        <f t="shared" si="2"/>
        <v>1010.438413361169</v>
      </c>
      <c r="J12" s="10" t="s">
        <v>1527</v>
      </c>
      <c r="N12" s="10" t="s">
        <v>17</v>
      </c>
    </row>
    <row r="13" spans="1:16" hidden="1" x14ac:dyDescent="0.2">
      <c r="A13">
        <v>8</v>
      </c>
      <c r="B13" t="s">
        <v>292</v>
      </c>
      <c r="C13" t="s">
        <v>1525</v>
      </c>
      <c r="D13" s="4">
        <f t="shared" si="3"/>
        <v>8</v>
      </c>
      <c r="E13" s="4" t="str">
        <f t="shared" si="4"/>
        <v xml:space="preserve">Doupal Ľubomír </v>
      </c>
      <c r="G13" t="s">
        <v>875</v>
      </c>
      <c r="H13">
        <v>421</v>
      </c>
      <c r="I13" s="6">
        <f t="shared" si="2"/>
        <v>878.91440501043837</v>
      </c>
      <c r="J13" s="10" t="s">
        <v>1527</v>
      </c>
      <c r="N13" s="10"/>
    </row>
    <row r="14" spans="1:16" x14ac:dyDescent="0.2">
      <c r="A14">
        <v>9</v>
      </c>
      <c r="B14" t="s">
        <v>438</v>
      </c>
      <c r="C14" t="s">
        <v>1526</v>
      </c>
      <c r="D14" s="4">
        <f t="shared" si="3"/>
        <v>8</v>
      </c>
      <c r="E14" s="4" t="str">
        <f t="shared" si="4"/>
        <v xml:space="preserve">Jakubčák Ľubomír </v>
      </c>
      <c r="G14" t="s">
        <v>439</v>
      </c>
      <c r="H14">
        <v>218</v>
      </c>
      <c r="I14" s="6">
        <f t="shared" si="2"/>
        <v>455.11482254697285</v>
      </c>
      <c r="J14" s="10" t="s">
        <v>1527</v>
      </c>
      <c r="N14" s="10" t="s">
        <v>17</v>
      </c>
    </row>
    <row r="15" spans="1:16" x14ac:dyDescent="0.2">
      <c r="A15">
        <v>10</v>
      </c>
      <c r="B15" t="s">
        <v>101</v>
      </c>
      <c r="C15" t="s">
        <v>1193</v>
      </c>
      <c r="D15" s="4">
        <f t="shared" si="3"/>
        <v>4</v>
      </c>
      <c r="E15" s="4" t="str">
        <f t="shared" si="4"/>
        <v xml:space="preserve">Keher Ján </v>
      </c>
      <c r="G15" t="s">
        <v>1524</v>
      </c>
      <c r="H15">
        <v>0</v>
      </c>
      <c r="I15" s="6">
        <f t="shared" si="2"/>
        <v>0</v>
      </c>
      <c r="J15" s="10" t="s">
        <v>1527</v>
      </c>
      <c r="N15" s="10" t="s">
        <v>17</v>
      </c>
    </row>
  </sheetData>
  <autoFilter ref="A1:N15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13">
      <customFilters>
        <customFilter operator="notEqual" val=" "/>
      </customFilters>
    </filterColumn>
  </autoFilter>
  <mergeCells count="3">
    <mergeCell ref="A1:H1"/>
    <mergeCell ref="A2:H2"/>
    <mergeCell ref="A3:H3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5"/>
  <sheetViews>
    <sheetView workbookViewId="0">
      <selection sqref="A1:M1"/>
    </sheetView>
  </sheetViews>
  <sheetFormatPr defaultRowHeight="12.75" x14ac:dyDescent="0.2"/>
  <cols>
    <col min="1" max="1" width="4.5703125" bestFit="1" customWidth="1"/>
    <col min="2" max="2" width="4" bestFit="1" customWidth="1"/>
    <col min="3" max="3" width="14.42578125" bestFit="1" customWidth="1"/>
    <col min="4" max="4" width="2.5703125" bestFit="1" customWidth="1"/>
    <col min="5" max="5" width="17.7109375" bestFit="1" customWidth="1"/>
    <col min="6" max="6" width="13.140625" bestFit="1" customWidth="1"/>
    <col min="7" max="7" width="14.5703125" customWidth="1"/>
    <col min="8" max="8" width="6" customWidth="1"/>
    <col min="9" max="9" width="16.7109375" bestFit="1" customWidth="1"/>
    <col min="10" max="10" width="17.5703125" customWidth="1"/>
    <col min="11" max="11" width="13.7109375" bestFit="1" customWidth="1"/>
    <col min="12" max="12" width="6.7109375" customWidth="1"/>
    <col min="13" max="13" width="2.140625" bestFit="1" customWidth="1"/>
    <col min="14" max="14" width="6.7109375" customWidth="1"/>
    <col min="15" max="15" width="3" customWidth="1"/>
    <col min="16" max="16" width="4.5703125" customWidth="1"/>
    <col min="17" max="17" width="2" customWidth="1"/>
    <col min="18" max="18" width="3.5703125" customWidth="1"/>
    <col min="19" max="19" width="12.42578125" customWidth="1"/>
    <col min="20" max="20" width="18" customWidth="1"/>
    <col min="21" max="21" width="7.5703125" customWidth="1"/>
    <col min="22" max="22" width="8.7109375" customWidth="1"/>
    <col min="23" max="23" width="6" customWidth="1"/>
    <col min="24" max="28" width="6.7109375" customWidth="1"/>
  </cols>
  <sheetData>
    <row r="1" spans="1:16" ht="18" x14ac:dyDescent="0.25">
      <c r="A1" s="19" t="s">
        <v>1531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</row>
    <row r="2" spans="1:16" ht="18" x14ac:dyDescent="0.25">
      <c r="A2" s="19" t="s">
        <v>1532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</row>
    <row r="3" spans="1:16" ht="18" x14ac:dyDescent="0.25">
      <c r="A3" s="19" t="s">
        <v>251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</row>
    <row r="4" spans="1:16" x14ac:dyDescent="0.2">
      <c r="A4" s="13" t="s">
        <v>29</v>
      </c>
      <c r="B4" s="7" t="s">
        <v>102</v>
      </c>
      <c r="C4" s="5" t="s">
        <v>31</v>
      </c>
      <c r="D4" s="5"/>
      <c r="E4" s="13">
        <v>6</v>
      </c>
      <c r="F4" s="5" t="s">
        <v>32</v>
      </c>
      <c r="G4" s="13">
        <v>5</v>
      </c>
      <c r="H4" s="5" t="s">
        <v>74</v>
      </c>
      <c r="I4" s="7">
        <f>B4*K4*M4</f>
        <v>0.2</v>
      </c>
      <c r="J4" s="5" t="s">
        <v>33</v>
      </c>
      <c r="K4" s="13">
        <f>MIN(E4/15,1)</f>
        <v>0.4</v>
      </c>
      <c r="L4" s="5" t="s">
        <v>34</v>
      </c>
      <c r="M4" s="11">
        <f>MIN(G4/4,1)</f>
        <v>1</v>
      </c>
      <c r="N4" s="5"/>
      <c r="O4" s="11"/>
      <c r="P4" s="11"/>
    </row>
    <row r="5" spans="1:16" x14ac:dyDescent="0.2">
      <c r="A5" s="1" t="s">
        <v>0</v>
      </c>
      <c r="B5" s="8" t="s">
        <v>1</v>
      </c>
      <c r="C5" s="1" t="s">
        <v>2</v>
      </c>
      <c r="D5" s="1"/>
      <c r="E5" s="1"/>
      <c r="F5" s="1" t="s">
        <v>35</v>
      </c>
      <c r="G5" s="1" t="s">
        <v>3</v>
      </c>
      <c r="H5" s="1" t="s">
        <v>4</v>
      </c>
      <c r="I5" s="1" t="s">
        <v>13</v>
      </c>
      <c r="J5" s="1" t="s">
        <v>15</v>
      </c>
      <c r="K5" s="1"/>
      <c r="L5" s="1"/>
      <c r="M5" s="1"/>
    </row>
    <row r="6" spans="1:16" x14ac:dyDescent="0.2">
      <c r="A6">
        <v>1</v>
      </c>
      <c r="B6" t="s">
        <v>1533</v>
      </c>
      <c r="C6" t="s">
        <v>1534</v>
      </c>
      <c r="D6" s="4">
        <f t="shared" ref="D6:D11" si="0">SEARCH(" ",C6,1)</f>
        <v>5</v>
      </c>
      <c r="E6" s="4" t="str">
        <f t="shared" ref="E6:E11" si="1">RIGHT(C6,LEN(C6)-D6) &amp; " " &amp; LEFT(C6,D6)</f>
        <v xml:space="preserve">Šabľa Adam </v>
      </c>
      <c r="F6" t="s">
        <v>1132</v>
      </c>
      <c r="G6" t="s">
        <v>9</v>
      </c>
      <c r="H6">
        <v>2.6989999999999998</v>
      </c>
      <c r="I6" s="6">
        <f>H6/$H$6*10000*$I$4</f>
        <v>2000</v>
      </c>
      <c r="J6" s="10" t="s">
        <v>1542</v>
      </c>
    </row>
    <row r="7" spans="1:16" x14ac:dyDescent="0.2">
      <c r="A7">
        <v>2</v>
      </c>
      <c r="B7" t="s">
        <v>77</v>
      </c>
      <c r="C7" t="s">
        <v>1535</v>
      </c>
      <c r="D7" s="4">
        <f t="shared" si="0"/>
        <v>8</v>
      </c>
      <c r="E7" s="4" t="str">
        <f t="shared" si="1"/>
        <v xml:space="preserve">Kalik Antonio </v>
      </c>
      <c r="F7" t="s">
        <v>1536</v>
      </c>
      <c r="G7" t="s">
        <v>866</v>
      </c>
      <c r="H7">
        <v>1.232</v>
      </c>
      <c r="I7" s="6">
        <f t="shared" ref="I7:I11" si="2">H7/$H$6*10000*$I$4</f>
        <v>912.93071507965931</v>
      </c>
      <c r="J7" s="10" t="s">
        <v>1542</v>
      </c>
      <c r="N7" s="10"/>
    </row>
    <row r="8" spans="1:16" x14ac:dyDescent="0.2">
      <c r="A8">
        <v>3</v>
      </c>
      <c r="B8">
        <v>81</v>
      </c>
      <c r="C8" t="s">
        <v>1537</v>
      </c>
      <c r="D8" s="4">
        <f t="shared" si="0"/>
        <v>7</v>
      </c>
      <c r="E8" s="4" t="str">
        <f t="shared" si="1"/>
        <v xml:space="preserve">Zbín Viktor </v>
      </c>
      <c r="F8" t="s">
        <v>47</v>
      </c>
      <c r="G8" t="s">
        <v>9</v>
      </c>
      <c r="H8">
        <v>1.175</v>
      </c>
      <c r="I8" s="6">
        <f t="shared" si="2"/>
        <v>870.69284920340874</v>
      </c>
      <c r="J8" s="10" t="s">
        <v>1542</v>
      </c>
      <c r="N8" s="10"/>
    </row>
    <row r="9" spans="1:16" x14ac:dyDescent="0.2">
      <c r="A9">
        <v>4</v>
      </c>
      <c r="B9" t="s">
        <v>1538</v>
      </c>
      <c r="C9" t="s">
        <v>1539</v>
      </c>
      <c r="D9" s="4">
        <f t="shared" si="0"/>
        <v>7</v>
      </c>
      <c r="E9" s="4" t="str">
        <f t="shared" si="1"/>
        <v xml:space="preserve">Šuba Marcus </v>
      </c>
      <c r="F9" t="s">
        <v>1132</v>
      </c>
      <c r="G9" t="s">
        <v>9</v>
      </c>
      <c r="H9">
        <v>1.1200000000000001</v>
      </c>
      <c r="I9" s="6">
        <f t="shared" si="2"/>
        <v>829.93701370878125</v>
      </c>
      <c r="J9" s="10" t="s">
        <v>1542</v>
      </c>
      <c r="N9" s="10"/>
    </row>
    <row r="10" spans="1:16" x14ac:dyDescent="0.2">
      <c r="A10">
        <v>5</v>
      </c>
      <c r="C10" t="s">
        <v>1540</v>
      </c>
      <c r="D10" s="4">
        <f t="shared" si="0"/>
        <v>7</v>
      </c>
      <c r="E10" s="4" t="str">
        <f t="shared" si="1"/>
        <v xml:space="preserve">Lácová Eliška </v>
      </c>
      <c r="F10" t="s">
        <v>1132</v>
      </c>
      <c r="G10" t="s">
        <v>9</v>
      </c>
      <c r="H10">
        <v>0.497</v>
      </c>
      <c r="I10" s="6">
        <f t="shared" si="2"/>
        <v>368.28454983327157</v>
      </c>
      <c r="J10" s="10" t="s">
        <v>1542</v>
      </c>
      <c r="N10" s="10"/>
    </row>
    <row r="11" spans="1:16" x14ac:dyDescent="0.2">
      <c r="A11">
        <v>6</v>
      </c>
      <c r="B11" t="s">
        <v>704</v>
      </c>
      <c r="C11" t="s">
        <v>1541</v>
      </c>
      <c r="D11" s="4">
        <f t="shared" si="0"/>
        <v>6</v>
      </c>
      <c r="E11" s="4" t="str">
        <f t="shared" si="1"/>
        <v xml:space="preserve">Dudáš Matúš </v>
      </c>
      <c r="F11" s="10" t="s">
        <v>1536</v>
      </c>
      <c r="G11" t="s">
        <v>510</v>
      </c>
      <c r="H11">
        <v>0.375</v>
      </c>
      <c r="I11" s="6">
        <f t="shared" si="2"/>
        <v>277.88069655427938</v>
      </c>
      <c r="J11" s="10" t="s">
        <v>1542</v>
      </c>
      <c r="N11" s="10"/>
    </row>
    <row r="12" spans="1:16" x14ac:dyDescent="0.2">
      <c r="D12" s="4"/>
      <c r="E12" s="4"/>
      <c r="I12" s="6"/>
      <c r="J12" s="10"/>
      <c r="N12" s="10"/>
    </row>
    <row r="13" spans="1:16" x14ac:dyDescent="0.2">
      <c r="D13" s="4"/>
      <c r="E13" s="4"/>
      <c r="I13" s="6"/>
      <c r="J13" s="10"/>
      <c r="N13" s="10"/>
    </row>
    <row r="14" spans="1:16" x14ac:dyDescent="0.2">
      <c r="D14" s="4"/>
      <c r="E14" s="4"/>
      <c r="I14" s="6"/>
      <c r="J14" s="10"/>
      <c r="N14" s="10"/>
    </row>
    <row r="15" spans="1:16" x14ac:dyDescent="0.2">
      <c r="D15" s="4"/>
      <c r="E15" s="4"/>
      <c r="I15" s="6"/>
      <c r="J15" s="10"/>
      <c r="N15" s="10"/>
    </row>
  </sheetData>
  <mergeCells count="3">
    <mergeCell ref="A2:M2"/>
    <mergeCell ref="A1:M1"/>
    <mergeCell ref="A3:M3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P24"/>
  <sheetViews>
    <sheetView workbookViewId="0">
      <selection sqref="A1:H1"/>
    </sheetView>
  </sheetViews>
  <sheetFormatPr defaultRowHeight="12.75" x14ac:dyDescent="0.2"/>
  <cols>
    <col min="1" max="1" width="4.5703125" bestFit="1" customWidth="1"/>
    <col min="2" max="2" width="4" bestFit="1" customWidth="1"/>
    <col min="3" max="3" width="14.42578125" bestFit="1" customWidth="1"/>
    <col min="4" max="4" width="3.7109375" customWidth="1"/>
    <col min="5" max="5" width="17.7109375" bestFit="1" customWidth="1"/>
    <col min="6" max="6" width="13.140625" bestFit="1" customWidth="1"/>
    <col min="7" max="7" width="14.5703125" customWidth="1"/>
    <col min="8" max="8" width="6" customWidth="1"/>
    <col min="9" max="9" width="16.7109375" bestFit="1" customWidth="1"/>
    <col min="10" max="10" width="17.5703125" customWidth="1"/>
    <col min="11" max="11" width="13.7109375" bestFit="1" customWidth="1"/>
    <col min="12" max="12" width="6.7109375" customWidth="1"/>
    <col min="13" max="13" width="2.140625" bestFit="1" customWidth="1"/>
    <col min="14" max="14" width="6.7109375" customWidth="1"/>
    <col min="15" max="15" width="3" customWidth="1"/>
    <col min="16" max="16" width="4.28515625" customWidth="1"/>
    <col min="17" max="17" width="18" customWidth="1"/>
    <col min="18" max="18" width="14.140625" customWidth="1"/>
    <col min="19" max="19" width="31.7109375" customWidth="1"/>
    <col min="20" max="20" width="8.7109375" customWidth="1"/>
    <col min="21" max="21" width="5" customWidth="1"/>
    <col min="22" max="22" width="6.7109375" customWidth="1"/>
    <col min="23" max="23" width="7.7109375" customWidth="1"/>
    <col min="24" max="28" width="6.7109375" customWidth="1"/>
  </cols>
  <sheetData>
    <row r="1" spans="1:16" ht="18" x14ac:dyDescent="0.25">
      <c r="A1" s="19" t="s">
        <v>1543</v>
      </c>
      <c r="B1" s="19"/>
      <c r="C1" s="19"/>
      <c r="D1" s="19"/>
      <c r="E1" s="19"/>
      <c r="F1" s="19"/>
      <c r="G1" s="19"/>
      <c r="H1" s="19"/>
    </row>
    <row r="2" spans="1:16" ht="18" x14ac:dyDescent="0.25">
      <c r="A2" s="19" t="s">
        <v>1544</v>
      </c>
      <c r="B2" s="19"/>
      <c r="C2" s="19"/>
      <c r="D2" s="19"/>
      <c r="E2" s="19"/>
      <c r="F2" s="19"/>
      <c r="G2" s="19"/>
      <c r="H2" s="19"/>
    </row>
    <row r="3" spans="1:16" ht="18" x14ac:dyDescent="0.25">
      <c r="A3" s="19" t="s">
        <v>25</v>
      </c>
      <c r="B3" s="19"/>
      <c r="C3" s="19"/>
      <c r="D3" s="19"/>
      <c r="E3" s="19"/>
      <c r="F3" s="19"/>
      <c r="G3" s="19"/>
      <c r="H3" s="19"/>
    </row>
    <row r="4" spans="1:16" x14ac:dyDescent="0.2">
      <c r="A4" s="13" t="s">
        <v>29</v>
      </c>
      <c r="B4" s="7" t="s">
        <v>102</v>
      </c>
      <c r="C4" s="5" t="s">
        <v>31</v>
      </c>
      <c r="D4" s="5"/>
      <c r="E4" s="13">
        <v>12</v>
      </c>
      <c r="F4" s="5" t="s">
        <v>32</v>
      </c>
      <c r="G4" s="13">
        <v>2</v>
      </c>
      <c r="H4" s="5" t="s">
        <v>74</v>
      </c>
      <c r="I4" s="7">
        <f>B4*K4*M4</f>
        <v>0.2</v>
      </c>
      <c r="J4" s="5" t="s">
        <v>33</v>
      </c>
      <c r="K4" s="13">
        <f>MIN(E4/15,1)</f>
        <v>0.8</v>
      </c>
      <c r="L4" s="5" t="s">
        <v>34</v>
      </c>
      <c r="M4" s="11">
        <f>MIN(G4/4,1)</f>
        <v>0.5</v>
      </c>
      <c r="N4" s="5"/>
      <c r="O4" s="11"/>
      <c r="P4" s="11"/>
    </row>
    <row r="5" spans="1:16" x14ac:dyDescent="0.2">
      <c r="A5" s="1" t="s">
        <v>0</v>
      </c>
      <c r="B5" s="8" t="s">
        <v>1</v>
      </c>
      <c r="C5" s="1" t="s">
        <v>2</v>
      </c>
      <c r="D5" s="1"/>
      <c r="E5" s="1"/>
      <c r="F5" s="1" t="s">
        <v>35</v>
      </c>
      <c r="G5" s="1" t="s">
        <v>3</v>
      </c>
      <c r="H5" s="1" t="s">
        <v>4</v>
      </c>
      <c r="I5" s="1" t="s">
        <v>13</v>
      </c>
      <c r="J5" s="1" t="s">
        <v>15</v>
      </c>
      <c r="K5" s="1"/>
      <c r="L5" s="1"/>
      <c r="M5" s="1"/>
    </row>
    <row r="6" spans="1:16" x14ac:dyDescent="0.2">
      <c r="A6">
        <v>1</v>
      </c>
      <c r="B6" t="s">
        <v>443</v>
      </c>
      <c r="C6" t="s">
        <v>506</v>
      </c>
      <c r="D6" s="4">
        <f t="shared" ref="D6:D23" si="0">SEARCH(" ",C6,1)</f>
        <v>6</v>
      </c>
      <c r="E6" s="4" t="str">
        <f t="shared" ref="E6:E23" si="1">RIGHT(C6,LEN(C6)-D6) &amp; " " &amp; LEFT(C6,D6)</f>
        <v xml:space="preserve">Surovcík Jr. Milan </v>
      </c>
      <c r="F6" t="s">
        <v>47</v>
      </c>
      <c r="G6" t="s">
        <v>1545</v>
      </c>
      <c r="H6">
        <v>567</v>
      </c>
      <c r="I6" s="6">
        <f>H6/$H$6*10000*$I$4</f>
        <v>2000</v>
      </c>
      <c r="J6" s="10" t="s">
        <v>1573</v>
      </c>
      <c r="N6" s="10" t="s">
        <v>17</v>
      </c>
    </row>
    <row r="7" spans="1:16" x14ac:dyDescent="0.2">
      <c r="A7">
        <v>2</v>
      </c>
      <c r="B7">
        <v>72</v>
      </c>
      <c r="C7" t="s">
        <v>1546</v>
      </c>
      <c r="D7" s="4">
        <f t="shared" si="0"/>
        <v>10</v>
      </c>
      <c r="E7" s="4" t="str">
        <f t="shared" si="1"/>
        <v xml:space="preserve">Studienka Branislav </v>
      </c>
      <c r="F7" t="s">
        <v>1334</v>
      </c>
      <c r="G7" t="s">
        <v>1547</v>
      </c>
      <c r="H7">
        <v>508</v>
      </c>
      <c r="I7" s="6">
        <f t="shared" ref="I7:I23" si="2">H7/$H$6*10000*$I$4</f>
        <v>1791.8871252204588</v>
      </c>
      <c r="J7" s="10" t="s">
        <v>1573</v>
      </c>
      <c r="N7" s="10" t="s">
        <v>17</v>
      </c>
    </row>
    <row r="8" spans="1:16" x14ac:dyDescent="0.2">
      <c r="A8">
        <v>3</v>
      </c>
      <c r="B8" t="s">
        <v>77</v>
      </c>
      <c r="C8" t="s">
        <v>1548</v>
      </c>
      <c r="D8" s="4">
        <f t="shared" si="0"/>
        <v>8</v>
      </c>
      <c r="E8" s="4" t="str">
        <f t="shared" si="1"/>
        <v xml:space="preserve">Rudolf Kalik Antonio </v>
      </c>
      <c r="F8" t="s">
        <v>1334</v>
      </c>
      <c r="G8" t="s">
        <v>1549</v>
      </c>
      <c r="H8">
        <v>500</v>
      </c>
      <c r="I8" s="6">
        <f t="shared" si="2"/>
        <v>1763.6684303350969</v>
      </c>
      <c r="J8" s="10" t="s">
        <v>1573</v>
      </c>
      <c r="N8" s="10" t="s">
        <v>17</v>
      </c>
    </row>
    <row r="9" spans="1:16" x14ac:dyDescent="0.2">
      <c r="A9">
        <v>4</v>
      </c>
      <c r="B9" t="s">
        <v>88</v>
      </c>
      <c r="C9" t="s">
        <v>526</v>
      </c>
      <c r="D9" s="4">
        <f t="shared" si="0"/>
        <v>5</v>
      </c>
      <c r="E9" s="4" t="str">
        <f t="shared" si="1"/>
        <v xml:space="preserve">Bajana Ivan </v>
      </c>
      <c r="F9" t="s">
        <v>1345</v>
      </c>
      <c r="G9" t="s">
        <v>362</v>
      </c>
      <c r="H9">
        <v>447</v>
      </c>
      <c r="I9" s="6">
        <f t="shared" si="2"/>
        <v>1576.7195767195769</v>
      </c>
      <c r="J9" s="10" t="s">
        <v>1573</v>
      </c>
      <c r="N9" s="10" t="s">
        <v>17</v>
      </c>
    </row>
    <row r="10" spans="1:16" x14ac:dyDescent="0.2">
      <c r="A10">
        <v>5</v>
      </c>
      <c r="B10">
        <v>96</v>
      </c>
      <c r="C10" t="s">
        <v>1537</v>
      </c>
      <c r="D10" s="4">
        <f t="shared" si="0"/>
        <v>7</v>
      </c>
      <c r="E10" s="4" t="str">
        <f t="shared" si="1"/>
        <v xml:space="preserve">Zbín Viktor </v>
      </c>
      <c r="F10" t="s">
        <v>1550</v>
      </c>
      <c r="G10" t="s">
        <v>9</v>
      </c>
      <c r="H10">
        <v>329</v>
      </c>
      <c r="I10" s="6">
        <f t="shared" si="2"/>
        <v>1160.493827160494</v>
      </c>
      <c r="J10" s="10" t="s">
        <v>1573</v>
      </c>
      <c r="N10" s="10" t="s">
        <v>17</v>
      </c>
    </row>
    <row r="11" spans="1:16" hidden="1" x14ac:dyDescent="0.2">
      <c r="A11">
        <v>6</v>
      </c>
      <c r="B11" t="s">
        <v>611</v>
      </c>
      <c r="C11" t="s">
        <v>1551</v>
      </c>
      <c r="D11" s="4">
        <f t="shared" si="0"/>
        <v>6</v>
      </c>
      <c r="E11" s="4" t="str">
        <f t="shared" si="1"/>
        <v xml:space="preserve">Danhel Libor </v>
      </c>
      <c r="F11" t="s">
        <v>477</v>
      </c>
      <c r="G11" t="s">
        <v>6</v>
      </c>
      <c r="H11">
        <v>324</v>
      </c>
      <c r="I11" s="6">
        <f t="shared" si="2"/>
        <v>1142.8571428571429</v>
      </c>
      <c r="J11" s="10" t="s">
        <v>1573</v>
      </c>
      <c r="N11" s="10"/>
    </row>
    <row r="12" spans="1:16" x14ac:dyDescent="0.2">
      <c r="A12">
        <v>7</v>
      </c>
      <c r="B12" t="s">
        <v>704</v>
      </c>
      <c r="C12" t="s">
        <v>1552</v>
      </c>
      <c r="D12" s="4">
        <f t="shared" si="0"/>
        <v>6</v>
      </c>
      <c r="E12" s="4" t="str">
        <f t="shared" si="1"/>
        <v xml:space="preserve">Cesnek Boris </v>
      </c>
      <c r="F12" t="s">
        <v>1334</v>
      </c>
      <c r="G12" t="s">
        <v>133</v>
      </c>
      <c r="H12">
        <v>312</v>
      </c>
      <c r="I12" s="6">
        <f t="shared" si="2"/>
        <v>1100.5291005291006</v>
      </c>
      <c r="J12" s="10" t="s">
        <v>1573</v>
      </c>
      <c r="N12" s="10" t="s">
        <v>17</v>
      </c>
    </row>
    <row r="13" spans="1:16" x14ac:dyDescent="0.2">
      <c r="A13">
        <v>8</v>
      </c>
      <c r="B13" t="s">
        <v>1553</v>
      </c>
      <c r="C13" t="s">
        <v>1554</v>
      </c>
      <c r="D13" s="4">
        <f t="shared" si="0"/>
        <v>7</v>
      </c>
      <c r="E13" s="4" t="str">
        <f t="shared" si="1"/>
        <v xml:space="preserve">Rybár Samuel </v>
      </c>
      <c r="F13" t="s">
        <v>28</v>
      </c>
      <c r="G13" t="s">
        <v>1555</v>
      </c>
      <c r="H13">
        <v>231</v>
      </c>
      <c r="I13" s="6">
        <f t="shared" si="2"/>
        <v>814.81481481481478</v>
      </c>
      <c r="J13" s="10" t="s">
        <v>1573</v>
      </c>
      <c r="N13" s="10" t="s">
        <v>17</v>
      </c>
    </row>
    <row r="14" spans="1:16" x14ac:dyDescent="0.2">
      <c r="A14">
        <v>9</v>
      </c>
      <c r="B14" t="s">
        <v>1556</v>
      </c>
      <c r="C14" t="s">
        <v>1557</v>
      </c>
      <c r="D14" s="4">
        <f t="shared" si="0"/>
        <v>9</v>
      </c>
      <c r="E14" s="4" t="str">
        <f t="shared" si="1"/>
        <v xml:space="preserve">Šoltýsová Michaela </v>
      </c>
      <c r="F14" t="s">
        <v>1558</v>
      </c>
      <c r="G14" t="s">
        <v>9</v>
      </c>
      <c r="H14">
        <v>136</v>
      </c>
      <c r="I14" s="6">
        <f t="shared" si="2"/>
        <v>479.71781305114638</v>
      </c>
      <c r="J14" s="10" t="s">
        <v>1573</v>
      </c>
      <c r="N14" s="10" t="s">
        <v>17</v>
      </c>
    </row>
    <row r="15" spans="1:16" x14ac:dyDescent="0.2">
      <c r="A15">
        <v>10</v>
      </c>
      <c r="B15">
        <v>52</v>
      </c>
      <c r="C15" t="s">
        <v>1559</v>
      </c>
      <c r="D15" s="4">
        <f t="shared" si="0"/>
        <v>8</v>
      </c>
      <c r="E15" s="4" t="str">
        <f t="shared" si="1"/>
        <v xml:space="preserve">Rebro Ľubomír </v>
      </c>
      <c r="F15" t="s">
        <v>1334</v>
      </c>
      <c r="G15" t="s">
        <v>1555</v>
      </c>
      <c r="H15">
        <v>128</v>
      </c>
      <c r="I15" s="6">
        <f t="shared" si="2"/>
        <v>451.49911816578481</v>
      </c>
      <c r="J15" s="10" t="s">
        <v>1573</v>
      </c>
      <c r="N15" s="10" t="s">
        <v>17</v>
      </c>
    </row>
    <row r="16" spans="1:16" x14ac:dyDescent="0.2">
      <c r="A16">
        <v>11</v>
      </c>
      <c r="B16">
        <v>84</v>
      </c>
      <c r="C16" t="s">
        <v>1560</v>
      </c>
      <c r="D16" s="4">
        <f t="shared" si="0"/>
        <v>6</v>
      </c>
      <c r="E16" s="4" t="str">
        <f t="shared" si="1"/>
        <v xml:space="preserve">Novánsky Peter </v>
      </c>
      <c r="F16" t="s">
        <v>1334</v>
      </c>
      <c r="G16" t="s">
        <v>9</v>
      </c>
      <c r="H16">
        <v>101</v>
      </c>
      <c r="I16" s="6">
        <f t="shared" si="2"/>
        <v>356.26102292768957</v>
      </c>
      <c r="J16" s="10" t="s">
        <v>1573</v>
      </c>
      <c r="N16" s="10" t="s">
        <v>17</v>
      </c>
    </row>
    <row r="17" spans="1:14" x14ac:dyDescent="0.2">
      <c r="A17">
        <v>12</v>
      </c>
      <c r="B17" t="s">
        <v>1503</v>
      </c>
      <c r="C17" t="s">
        <v>1561</v>
      </c>
      <c r="D17" s="4">
        <f t="shared" si="0"/>
        <v>7</v>
      </c>
      <c r="E17" s="4" t="str">
        <f t="shared" si="1"/>
        <v xml:space="preserve">Tekeliová Miriam </v>
      </c>
      <c r="F17" t="s">
        <v>28</v>
      </c>
      <c r="G17" t="s">
        <v>540</v>
      </c>
      <c r="H17">
        <v>84</v>
      </c>
      <c r="I17" s="6">
        <f t="shared" si="2"/>
        <v>296.29629629629625</v>
      </c>
      <c r="J17" s="10" t="s">
        <v>1573</v>
      </c>
      <c r="N17" s="10" t="s">
        <v>17</v>
      </c>
    </row>
    <row r="18" spans="1:14" x14ac:dyDescent="0.2">
      <c r="A18">
        <v>13</v>
      </c>
      <c r="B18" t="s">
        <v>1562</v>
      </c>
      <c r="C18" t="s">
        <v>1563</v>
      </c>
      <c r="D18" s="4">
        <f t="shared" si="0"/>
        <v>7</v>
      </c>
      <c r="E18" s="4" t="str">
        <f t="shared" si="1"/>
        <v xml:space="preserve">Špaček Michal </v>
      </c>
      <c r="F18" t="s">
        <v>1334</v>
      </c>
      <c r="G18" t="s">
        <v>6</v>
      </c>
      <c r="H18">
        <v>0</v>
      </c>
      <c r="I18" s="6">
        <f t="shared" si="2"/>
        <v>0</v>
      </c>
      <c r="J18" s="10" t="s">
        <v>1573</v>
      </c>
      <c r="N18" s="10" t="s">
        <v>17</v>
      </c>
    </row>
    <row r="19" spans="1:14" x14ac:dyDescent="0.2">
      <c r="A19">
        <v>13</v>
      </c>
      <c r="B19" t="s">
        <v>1564</v>
      </c>
      <c r="C19" t="s">
        <v>1565</v>
      </c>
      <c r="D19" s="4">
        <f t="shared" si="0"/>
        <v>6</v>
      </c>
      <c r="E19" s="4" t="str">
        <f t="shared" si="1"/>
        <v xml:space="preserve">Kováč Marek </v>
      </c>
      <c r="F19" t="s">
        <v>1566</v>
      </c>
      <c r="G19" t="s">
        <v>9</v>
      </c>
      <c r="H19">
        <v>0</v>
      </c>
      <c r="I19" s="6">
        <f t="shared" si="2"/>
        <v>0</v>
      </c>
      <c r="J19" s="10" t="s">
        <v>1573</v>
      </c>
      <c r="N19" s="10" t="s">
        <v>17</v>
      </c>
    </row>
    <row r="20" spans="1:14" hidden="1" x14ac:dyDescent="0.2">
      <c r="A20">
        <v>13</v>
      </c>
      <c r="B20" t="s">
        <v>1567</v>
      </c>
      <c r="C20" t="s">
        <v>1568</v>
      </c>
      <c r="D20" s="4">
        <f t="shared" si="0"/>
        <v>9</v>
      </c>
      <c r="E20" s="4" t="str">
        <f t="shared" si="1"/>
        <v xml:space="preserve">Nevařilová Veronika </v>
      </c>
      <c r="F20" t="s">
        <v>477</v>
      </c>
      <c r="G20" t="s">
        <v>1569</v>
      </c>
      <c r="H20">
        <v>0</v>
      </c>
      <c r="I20" s="6">
        <f t="shared" si="2"/>
        <v>0</v>
      </c>
      <c r="J20" s="10" t="s">
        <v>1573</v>
      </c>
      <c r="N20" s="10"/>
    </row>
    <row r="21" spans="1:14" hidden="1" x14ac:dyDescent="0.2">
      <c r="A21">
        <v>13</v>
      </c>
      <c r="B21" t="s">
        <v>1570</v>
      </c>
      <c r="C21" t="s">
        <v>1571</v>
      </c>
      <c r="D21" s="4">
        <f t="shared" si="0"/>
        <v>7</v>
      </c>
      <c r="E21" s="4" t="str">
        <f t="shared" si="1"/>
        <v xml:space="preserve">Zimcik Viktor </v>
      </c>
      <c r="F21" t="s">
        <v>477</v>
      </c>
      <c r="G21" t="s">
        <v>1569</v>
      </c>
      <c r="H21">
        <v>0</v>
      </c>
      <c r="I21" s="6">
        <f t="shared" si="2"/>
        <v>0</v>
      </c>
      <c r="J21" s="10" t="s">
        <v>1573</v>
      </c>
      <c r="N21" s="10"/>
    </row>
    <row r="22" spans="1:14" x14ac:dyDescent="0.2">
      <c r="A22">
        <v>13</v>
      </c>
      <c r="B22">
        <v>16</v>
      </c>
      <c r="C22" t="s">
        <v>1541</v>
      </c>
      <c r="D22" s="4">
        <f t="shared" si="0"/>
        <v>6</v>
      </c>
      <c r="E22" s="4" t="str">
        <f t="shared" si="1"/>
        <v xml:space="preserve">Dudáš Matúš </v>
      </c>
      <c r="F22" t="s">
        <v>1334</v>
      </c>
      <c r="G22" t="s">
        <v>9</v>
      </c>
      <c r="H22">
        <v>0</v>
      </c>
      <c r="I22" s="6">
        <f t="shared" si="2"/>
        <v>0</v>
      </c>
      <c r="J22" s="10" t="s">
        <v>1573</v>
      </c>
      <c r="N22" s="10" t="s">
        <v>17</v>
      </c>
    </row>
    <row r="23" spans="1:14" x14ac:dyDescent="0.2">
      <c r="A23">
        <v>13</v>
      </c>
      <c r="B23">
        <v>11</v>
      </c>
      <c r="C23" t="s">
        <v>1572</v>
      </c>
      <c r="D23" s="4">
        <f t="shared" si="0"/>
        <v>6</v>
      </c>
      <c r="E23" s="4" t="str">
        <f t="shared" si="1"/>
        <v xml:space="preserve">Kováč Peter </v>
      </c>
      <c r="F23" t="s">
        <v>1334</v>
      </c>
      <c r="G23" t="s">
        <v>9</v>
      </c>
      <c r="H23">
        <v>0</v>
      </c>
      <c r="I23" s="6">
        <f t="shared" si="2"/>
        <v>0</v>
      </c>
      <c r="J23" s="10" t="s">
        <v>1573</v>
      </c>
      <c r="N23" s="10" t="s">
        <v>17</v>
      </c>
    </row>
    <row r="24" spans="1:14" x14ac:dyDescent="0.2">
      <c r="J24" s="10"/>
    </row>
  </sheetData>
  <autoFilter ref="N5:N23">
    <filterColumn colId="0">
      <customFilters>
        <customFilter operator="notEqual" val=" "/>
      </customFilters>
    </filterColumn>
  </autoFilter>
  <mergeCells count="3">
    <mergeCell ref="A1:H1"/>
    <mergeCell ref="A3:H3"/>
    <mergeCell ref="A2:H2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P24"/>
  <sheetViews>
    <sheetView workbookViewId="0">
      <selection sqref="A1:H1"/>
    </sheetView>
  </sheetViews>
  <sheetFormatPr defaultRowHeight="12.75" x14ac:dyDescent="0.2"/>
  <cols>
    <col min="1" max="1" width="4.5703125" bestFit="1" customWidth="1"/>
    <col min="2" max="2" width="4" bestFit="1" customWidth="1"/>
    <col min="3" max="3" width="14.42578125" bestFit="1" customWidth="1"/>
    <col min="4" max="4" width="2.5703125" bestFit="1" customWidth="1"/>
    <col min="5" max="5" width="17.7109375" bestFit="1" customWidth="1"/>
    <col min="6" max="6" width="13.140625" bestFit="1" customWidth="1"/>
    <col min="7" max="7" width="14.5703125" customWidth="1"/>
    <col min="8" max="8" width="6" customWidth="1"/>
    <col min="9" max="9" width="16.7109375" bestFit="1" customWidth="1"/>
    <col min="10" max="10" width="17.5703125" customWidth="1"/>
    <col min="11" max="11" width="13.7109375" bestFit="1" customWidth="1"/>
    <col min="12" max="12" width="6.7109375" customWidth="1"/>
    <col min="13" max="13" width="2.140625" bestFit="1" customWidth="1"/>
    <col min="14" max="14" width="6.7109375" customWidth="1"/>
    <col min="15" max="15" width="2" customWidth="1"/>
    <col min="16" max="16" width="3.5703125" customWidth="1"/>
    <col min="17" max="17" width="15.28515625" customWidth="1"/>
    <col min="18" max="18" width="10.140625" customWidth="1"/>
    <col min="19" max="19" width="20.5703125" customWidth="1"/>
    <col min="20" max="20" width="8.7109375" customWidth="1"/>
    <col min="21" max="21" width="5" customWidth="1"/>
    <col min="22" max="22" width="6.7109375" customWidth="1"/>
    <col min="23" max="23" width="7.7109375" customWidth="1"/>
    <col min="24" max="28" width="6.7109375" customWidth="1"/>
  </cols>
  <sheetData>
    <row r="1" spans="1:16" ht="18" x14ac:dyDescent="0.25">
      <c r="A1" s="19" t="s">
        <v>1543</v>
      </c>
      <c r="B1" s="19"/>
      <c r="C1" s="19"/>
      <c r="D1" s="19"/>
      <c r="E1" s="19"/>
      <c r="F1" s="19"/>
      <c r="G1" s="19"/>
      <c r="H1" s="19"/>
    </row>
    <row r="2" spans="1:16" ht="18" x14ac:dyDescent="0.25">
      <c r="A2" s="19" t="s">
        <v>1544</v>
      </c>
      <c r="B2" s="19"/>
      <c r="C2" s="19"/>
      <c r="D2" s="19"/>
      <c r="E2" s="19"/>
      <c r="F2" s="19"/>
      <c r="G2" s="19"/>
      <c r="H2" s="19"/>
    </row>
    <row r="3" spans="1:16" ht="18" x14ac:dyDescent="0.25">
      <c r="A3" s="19" t="s">
        <v>1574</v>
      </c>
      <c r="B3" s="19"/>
      <c r="C3" s="19"/>
      <c r="D3" s="19"/>
      <c r="E3" s="19"/>
      <c r="F3" s="19"/>
      <c r="G3" s="19"/>
      <c r="H3" s="19"/>
    </row>
    <row r="4" spans="1:16" x14ac:dyDescent="0.2">
      <c r="A4" s="13" t="s">
        <v>29</v>
      </c>
      <c r="B4" s="7" t="s">
        <v>102</v>
      </c>
      <c r="C4" s="5" t="s">
        <v>31</v>
      </c>
      <c r="D4" s="5"/>
      <c r="E4" s="13">
        <v>6</v>
      </c>
      <c r="F4" s="5" t="s">
        <v>32</v>
      </c>
      <c r="G4" s="13">
        <v>1</v>
      </c>
      <c r="H4" s="5" t="s">
        <v>74</v>
      </c>
      <c r="I4" s="7">
        <f>B4*K4*M4</f>
        <v>0.05</v>
      </c>
      <c r="J4" s="5" t="s">
        <v>33</v>
      </c>
      <c r="K4" s="13">
        <f>MIN(E4/15,1)</f>
        <v>0.4</v>
      </c>
      <c r="L4" s="5" t="s">
        <v>34</v>
      </c>
      <c r="M4" s="11">
        <f>MIN(G4/4,1)</f>
        <v>0.25</v>
      </c>
      <c r="N4" s="5"/>
      <c r="O4" s="11"/>
      <c r="P4" s="11"/>
    </row>
    <row r="5" spans="1:16" x14ac:dyDescent="0.2">
      <c r="A5" s="1" t="s">
        <v>0</v>
      </c>
      <c r="B5" s="8" t="s">
        <v>1</v>
      </c>
      <c r="C5" s="1" t="s">
        <v>2</v>
      </c>
      <c r="D5" s="1"/>
      <c r="E5" s="1"/>
      <c r="F5" s="1" t="s">
        <v>35</v>
      </c>
      <c r="G5" s="1" t="s">
        <v>3</v>
      </c>
      <c r="H5" s="1" t="s">
        <v>4</v>
      </c>
      <c r="I5" s="1" t="s">
        <v>13</v>
      </c>
      <c r="J5" s="1" t="s">
        <v>15</v>
      </c>
      <c r="K5" s="1"/>
      <c r="L5" s="1"/>
      <c r="M5" s="1"/>
    </row>
    <row r="6" spans="1:16" x14ac:dyDescent="0.2">
      <c r="A6">
        <v>1</v>
      </c>
      <c r="B6" t="s">
        <v>84</v>
      </c>
      <c r="C6" t="s">
        <v>37</v>
      </c>
      <c r="D6" s="4">
        <f t="shared" ref="D6:D11" si="0">SEARCH(" ",C6,1)</f>
        <v>6</v>
      </c>
      <c r="E6" s="4" t="str">
        <f t="shared" ref="E6:E11" si="1">RIGHT(C6,LEN(C6)-D6) &amp; " " &amp; LEFT(C6,D6)</f>
        <v xml:space="preserve">Straka Marek </v>
      </c>
      <c r="F6" t="s">
        <v>1334</v>
      </c>
      <c r="G6" t="s">
        <v>55</v>
      </c>
      <c r="H6">
        <v>412</v>
      </c>
      <c r="I6" s="6">
        <f>H6/$H$6*10000*$I$4</f>
        <v>500</v>
      </c>
      <c r="J6" s="10" t="s">
        <v>1583</v>
      </c>
      <c r="N6" s="10" t="s">
        <v>17</v>
      </c>
    </row>
    <row r="7" spans="1:16" x14ac:dyDescent="0.2">
      <c r="A7">
        <v>2</v>
      </c>
      <c r="B7" t="s">
        <v>46</v>
      </c>
      <c r="C7" t="s">
        <v>38</v>
      </c>
      <c r="D7" s="4">
        <f t="shared" si="0"/>
        <v>9</v>
      </c>
      <c r="E7" s="4" t="str">
        <f t="shared" si="1"/>
        <v xml:space="preserve">Laho Benedikt </v>
      </c>
      <c r="F7" t="s">
        <v>11</v>
      </c>
      <c r="G7" t="s">
        <v>623</v>
      </c>
      <c r="H7">
        <v>356</v>
      </c>
      <c r="I7" s="6">
        <f t="shared" ref="I7:I11" si="2">H7/$H$6*10000*$I$4</f>
        <v>432.03883495145629</v>
      </c>
      <c r="J7" s="10" t="s">
        <v>1583</v>
      </c>
      <c r="N7" s="10" t="s">
        <v>17</v>
      </c>
    </row>
    <row r="8" spans="1:16" x14ac:dyDescent="0.2">
      <c r="A8">
        <v>3</v>
      </c>
      <c r="B8" t="s">
        <v>52</v>
      </c>
      <c r="C8" t="s">
        <v>1575</v>
      </c>
      <c r="D8" s="4">
        <f t="shared" si="0"/>
        <v>4</v>
      </c>
      <c r="E8" s="4" t="str">
        <f t="shared" si="1"/>
        <v xml:space="preserve">Hrncirik Jan </v>
      </c>
      <c r="F8" t="s">
        <v>11</v>
      </c>
      <c r="G8" t="s">
        <v>1576</v>
      </c>
      <c r="H8">
        <v>342</v>
      </c>
      <c r="I8" s="6">
        <f t="shared" si="2"/>
        <v>415.04854368932041</v>
      </c>
      <c r="J8" s="10" t="s">
        <v>1583</v>
      </c>
      <c r="N8" s="10" t="s">
        <v>17</v>
      </c>
    </row>
    <row r="9" spans="1:16" x14ac:dyDescent="0.2">
      <c r="A9">
        <v>4</v>
      </c>
      <c r="B9" t="s">
        <v>389</v>
      </c>
      <c r="C9" t="s">
        <v>705</v>
      </c>
      <c r="D9" s="4">
        <f t="shared" si="0"/>
        <v>6</v>
      </c>
      <c r="E9" s="4" t="str">
        <f t="shared" si="1"/>
        <v xml:space="preserve">Dudas Juraj </v>
      </c>
      <c r="F9" t="s">
        <v>1577</v>
      </c>
      <c r="G9" t="s">
        <v>1119</v>
      </c>
      <c r="H9">
        <v>247</v>
      </c>
      <c r="I9" s="6">
        <f t="shared" si="2"/>
        <v>299.75728155339806</v>
      </c>
      <c r="J9" s="10" t="s">
        <v>1583</v>
      </c>
      <c r="N9" s="10" t="s">
        <v>17</v>
      </c>
    </row>
    <row r="10" spans="1:16" x14ac:dyDescent="0.2">
      <c r="A10">
        <v>5</v>
      </c>
      <c r="B10" t="s">
        <v>177</v>
      </c>
      <c r="C10" t="s">
        <v>1579</v>
      </c>
      <c r="D10" s="4">
        <f t="shared" si="0"/>
        <v>6</v>
      </c>
      <c r="E10" s="4" t="str">
        <f t="shared" si="1"/>
        <v xml:space="preserve">Kostelník Roman </v>
      </c>
      <c r="F10" t="s">
        <v>1334</v>
      </c>
      <c r="G10" t="s">
        <v>1580</v>
      </c>
      <c r="H10">
        <v>233</v>
      </c>
      <c r="I10" s="6">
        <f t="shared" si="2"/>
        <v>282.76699029126212</v>
      </c>
      <c r="J10" s="10" t="s">
        <v>1583</v>
      </c>
      <c r="N10" s="10" t="s">
        <v>17</v>
      </c>
    </row>
    <row r="11" spans="1:16" hidden="1" x14ac:dyDescent="0.2">
      <c r="A11">
        <v>6</v>
      </c>
      <c r="B11" t="s">
        <v>197</v>
      </c>
      <c r="C11" t="s">
        <v>1581</v>
      </c>
      <c r="D11" s="4">
        <f t="shared" si="0"/>
        <v>6</v>
      </c>
      <c r="E11" s="4" t="str">
        <f t="shared" si="1"/>
        <v xml:space="preserve">Vala Marek </v>
      </c>
      <c r="F11" t="s">
        <v>80</v>
      </c>
      <c r="G11" t="s">
        <v>1582</v>
      </c>
      <c r="H11">
        <v>75</v>
      </c>
      <c r="I11" s="6">
        <f t="shared" si="2"/>
        <v>91.019417475728162</v>
      </c>
      <c r="J11" s="10" t="s">
        <v>1583</v>
      </c>
      <c r="N11" s="10"/>
    </row>
    <row r="12" spans="1:16" x14ac:dyDescent="0.2">
      <c r="D12" s="4"/>
      <c r="E12" s="4"/>
      <c r="I12" s="6"/>
      <c r="J12" s="10"/>
      <c r="N12" s="10"/>
    </row>
    <row r="13" spans="1:16" x14ac:dyDescent="0.2">
      <c r="D13" s="4"/>
      <c r="E13" s="4"/>
      <c r="I13" s="6"/>
      <c r="J13" s="10"/>
      <c r="N13" s="10"/>
    </row>
    <row r="14" spans="1:16" x14ac:dyDescent="0.2">
      <c r="D14" s="4"/>
      <c r="E14" s="4"/>
      <c r="I14" s="6"/>
      <c r="J14" s="10"/>
      <c r="N14" s="10"/>
    </row>
    <row r="15" spans="1:16" x14ac:dyDescent="0.2">
      <c r="D15" s="4"/>
      <c r="E15" s="4"/>
      <c r="I15" s="6"/>
      <c r="J15" s="10"/>
      <c r="N15" s="10"/>
    </row>
    <row r="16" spans="1:16" x14ac:dyDescent="0.2">
      <c r="D16" s="4"/>
      <c r="E16" s="4"/>
      <c r="I16" s="6"/>
      <c r="J16" s="10"/>
    </row>
    <row r="17" spans="4:10" x14ac:dyDescent="0.2">
      <c r="D17" s="4"/>
      <c r="E17" s="4"/>
      <c r="I17" s="6"/>
      <c r="J17" s="10"/>
    </row>
    <row r="18" spans="4:10" x14ac:dyDescent="0.2">
      <c r="D18" s="4"/>
      <c r="E18" s="4"/>
      <c r="I18" s="6"/>
      <c r="J18" s="10"/>
    </row>
    <row r="19" spans="4:10" x14ac:dyDescent="0.2">
      <c r="D19" s="4"/>
      <c r="E19" s="4"/>
      <c r="I19" s="6"/>
      <c r="J19" s="10"/>
    </row>
    <row r="20" spans="4:10" x14ac:dyDescent="0.2">
      <c r="D20" s="4"/>
      <c r="E20" s="4"/>
      <c r="I20" s="6"/>
      <c r="J20" s="10"/>
    </row>
    <row r="21" spans="4:10" x14ac:dyDescent="0.2">
      <c r="D21" s="4"/>
      <c r="E21" s="4"/>
      <c r="I21" s="6"/>
      <c r="J21" s="10"/>
    </row>
    <row r="22" spans="4:10" x14ac:dyDescent="0.2">
      <c r="D22" s="4"/>
      <c r="E22" s="4"/>
      <c r="I22" s="6"/>
      <c r="J22" s="10"/>
    </row>
    <row r="23" spans="4:10" x14ac:dyDescent="0.2">
      <c r="D23" s="4"/>
      <c r="E23" s="4"/>
      <c r="I23" s="6"/>
      <c r="J23" s="10"/>
    </row>
    <row r="24" spans="4:10" x14ac:dyDescent="0.2">
      <c r="J24" s="10"/>
    </row>
  </sheetData>
  <autoFilter ref="N5:N11">
    <filterColumn colId="0">
      <customFilters>
        <customFilter operator="notEqual" val=" "/>
      </customFilters>
    </filterColumn>
  </autoFilter>
  <mergeCells count="3">
    <mergeCell ref="A1:H1"/>
    <mergeCell ref="A2:H2"/>
    <mergeCell ref="A3:H3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"/>
  <sheetViews>
    <sheetView workbookViewId="0">
      <selection sqref="A1:H1"/>
    </sheetView>
  </sheetViews>
  <sheetFormatPr defaultRowHeight="12.75" x14ac:dyDescent="0.2"/>
  <cols>
    <col min="1" max="1" width="4.5703125" bestFit="1" customWidth="1"/>
    <col min="2" max="2" width="4" bestFit="1" customWidth="1"/>
    <col min="3" max="3" width="14.42578125" bestFit="1" customWidth="1"/>
    <col min="4" max="4" width="2.5703125" bestFit="1" customWidth="1"/>
    <col min="5" max="5" width="17.7109375" bestFit="1" customWidth="1"/>
    <col min="6" max="6" width="13.140625" bestFit="1" customWidth="1"/>
    <col min="7" max="7" width="14.5703125" customWidth="1"/>
    <col min="8" max="8" width="6" customWidth="1"/>
    <col min="9" max="9" width="16.7109375" bestFit="1" customWidth="1"/>
    <col min="10" max="10" width="17.5703125" customWidth="1"/>
    <col min="11" max="11" width="13.7109375" bestFit="1" customWidth="1"/>
    <col min="12" max="12" width="6.7109375" customWidth="1"/>
    <col min="13" max="13" width="2.140625" bestFit="1" customWidth="1"/>
    <col min="14" max="14" width="6.7109375" customWidth="1"/>
    <col min="15" max="15" width="2" customWidth="1"/>
    <col min="16" max="16" width="4.28515625" customWidth="1"/>
    <col min="17" max="17" width="18" customWidth="1"/>
    <col min="18" max="18" width="8.42578125" customWidth="1"/>
    <col min="19" max="19" width="31.7109375" customWidth="1"/>
    <col min="20" max="20" width="8.7109375" customWidth="1"/>
    <col min="21" max="21" width="5" customWidth="1"/>
    <col min="22" max="22" width="6.7109375" customWidth="1"/>
    <col min="23" max="23" width="7.7109375" customWidth="1"/>
    <col min="24" max="28" width="6.7109375" customWidth="1"/>
  </cols>
  <sheetData>
    <row r="1" spans="1:16" ht="18" x14ac:dyDescent="0.25">
      <c r="A1" s="19" t="s">
        <v>1543</v>
      </c>
      <c r="B1" s="19"/>
      <c r="C1" s="19"/>
      <c r="D1" s="19"/>
      <c r="E1" s="19"/>
      <c r="F1" s="19"/>
      <c r="G1" s="19"/>
      <c r="H1" s="19"/>
    </row>
    <row r="2" spans="1:16" ht="18" x14ac:dyDescent="0.25">
      <c r="A2" s="19" t="s">
        <v>1544</v>
      </c>
      <c r="B2" s="19"/>
      <c r="C2" s="19"/>
      <c r="D2" s="19"/>
      <c r="E2" s="19"/>
      <c r="F2" s="19"/>
      <c r="G2" s="19"/>
      <c r="H2" s="19"/>
    </row>
    <row r="3" spans="1:16" ht="18" x14ac:dyDescent="0.25">
      <c r="A3" s="19" t="s">
        <v>1584</v>
      </c>
      <c r="B3" s="19"/>
      <c r="C3" s="19"/>
      <c r="D3" s="19"/>
      <c r="E3" s="19"/>
      <c r="F3" s="19"/>
      <c r="G3" s="19"/>
      <c r="H3" s="19"/>
    </row>
    <row r="4" spans="1:16" x14ac:dyDescent="0.2">
      <c r="A4" s="13" t="s">
        <v>29</v>
      </c>
      <c r="B4" s="7" t="s">
        <v>102</v>
      </c>
      <c r="C4" s="5" t="s">
        <v>31</v>
      </c>
      <c r="D4" s="5"/>
      <c r="E4" s="13">
        <v>4</v>
      </c>
      <c r="F4" s="5" t="s">
        <v>32</v>
      </c>
      <c r="G4" s="13">
        <v>1</v>
      </c>
      <c r="H4" s="5" t="s">
        <v>74</v>
      </c>
      <c r="I4" s="7">
        <f>B4*K4*M4</f>
        <v>3.3333333333333333E-2</v>
      </c>
      <c r="J4" s="5" t="s">
        <v>33</v>
      </c>
      <c r="K4" s="13">
        <f>MIN(E4/15,1)</f>
        <v>0.26666666666666666</v>
      </c>
      <c r="L4" s="5" t="s">
        <v>34</v>
      </c>
      <c r="M4" s="11">
        <f>MIN(G4/4,1)</f>
        <v>0.25</v>
      </c>
      <c r="N4" s="5"/>
      <c r="O4" s="11"/>
      <c r="P4" s="11"/>
    </row>
    <row r="5" spans="1:16" x14ac:dyDescent="0.2">
      <c r="A5" s="1" t="s">
        <v>0</v>
      </c>
      <c r="B5" s="8" t="s">
        <v>1</v>
      </c>
      <c r="C5" s="1" t="s">
        <v>2</v>
      </c>
      <c r="D5" s="1"/>
      <c r="E5" s="1"/>
      <c r="F5" s="1" t="s">
        <v>35</v>
      </c>
      <c r="G5" s="1" t="s">
        <v>3</v>
      </c>
      <c r="H5" s="1" t="s">
        <v>4</v>
      </c>
      <c r="I5" s="1" t="s">
        <v>13</v>
      </c>
      <c r="J5" s="1" t="s">
        <v>15</v>
      </c>
      <c r="K5" s="1"/>
      <c r="L5" s="1"/>
      <c r="M5" s="1"/>
    </row>
    <row r="6" spans="1:16" x14ac:dyDescent="0.2">
      <c r="A6">
        <v>1</v>
      </c>
      <c r="B6" t="s">
        <v>77</v>
      </c>
      <c r="C6" t="s">
        <v>1548</v>
      </c>
      <c r="D6" s="4">
        <f t="shared" ref="D6:D11" si="0">SEARCH(" ",C6,1)</f>
        <v>8</v>
      </c>
      <c r="E6" s="4" t="str">
        <f t="shared" ref="E6:E11" si="1">RIGHT(C6,LEN(C6)-D6) &amp; " " &amp; LEFT(C6,D6)</f>
        <v xml:space="preserve">Rudolf Kalik Antonio </v>
      </c>
      <c r="F6" t="s">
        <v>1334</v>
      </c>
      <c r="G6" t="s">
        <v>1549</v>
      </c>
      <c r="H6">
        <v>259</v>
      </c>
      <c r="I6" s="6">
        <f>H6/$H$6*10000*$I$4</f>
        <v>333.33333333333331</v>
      </c>
      <c r="J6" s="10" t="s">
        <v>1585</v>
      </c>
      <c r="N6" s="10" t="s">
        <v>17</v>
      </c>
    </row>
    <row r="7" spans="1:16" x14ac:dyDescent="0.2">
      <c r="A7">
        <v>2</v>
      </c>
      <c r="B7">
        <v>96</v>
      </c>
      <c r="C7" t="s">
        <v>1537</v>
      </c>
      <c r="D7" s="4">
        <f t="shared" si="0"/>
        <v>7</v>
      </c>
      <c r="E7" s="4" t="str">
        <f t="shared" si="1"/>
        <v xml:space="preserve">Zbín Viktor </v>
      </c>
      <c r="F7" t="s">
        <v>1550</v>
      </c>
      <c r="G7" t="s">
        <v>9</v>
      </c>
      <c r="H7">
        <v>207</v>
      </c>
      <c r="I7" s="6">
        <f t="shared" ref="I7:I11" si="2">H7/$H$6*10000*$I$4</f>
        <v>266.40926640926637</v>
      </c>
      <c r="J7" s="10" t="s">
        <v>1585</v>
      </c>
      <c r="N7" s="10" t="s">
        <v>17</v>
      </c>
    </row>
    <row r="8" spans="1:16" x14ac:dyDescent="0.2">
      <c r="A8">
        <v>3</v>
      </c>
      <c r="B8" t="s">
        <v>1553</v>
      </c>
      <c r="C8" t="s">
        <v>1554</v>
      </c>
      <c r="D8" s="4">
        <f t="shared" si="0"/>
        <v>7</v>
      </c>
      <c r="E8" s="4" t="str">
        <f t="shared" si="1"/>
        <v xml:space="preserve">Rybár Samuel </v>
      </c>
      <c r="F8" t="s">
        <v>28</v>
      </c>
      <c r="G8" t="s">
        <v>1555</v>
      </c>
      <c r="H8">
        <v>78</v>
      </c>
      <c r="I8" s="6">
        <f t="shared" si="2"/>
        <v>100.3861003861004</v>
      </c>
      <c r="J8" s="10" t="s">
        <v>1585</v>
      </c>
      <c r="N8" s="10" t="s">
        <v>17</v>
      </c>
    </row>
    <row r="9" spans="1:16" x14ac:dyDescent="0.2">
      <c r="A9">
        <v>4</v>
      </c>
      <c r="B9" t="s">
        <v>1556</v>
      </c>
      <c r="C9" t="s">
        <v>1557</v>
      </c>
      <c r="D9" s="4">
        <f t="shared" si="0"/>
        <v>9</v>
      </c>
      <c r="E9" s="4" t="str">
        <f t="shared" si="1"/>
        <v xml:space="preserve">Šoltýsová Michaela </v>
      </c>
      <c r="F9" t="s">
        <v>1558</v>
      </c>
      <c r="G9" t="s">
        <v>9</v>
      </c>
      <c r="H9">
        <v>61</v>
      </c>
      <c r="I9" s="6">
        <f t="shared" si="2"/>
        <v>78.507078507078504</v>
      </c>
      <c r="J9" s="10" t="s">
        <v>1585</v>
      </c>
      <c r="N9" s="10" t="s">
        <v>17</v>
      </c>
    </row>
    <row r="10" spans="1:16" x14ac:dyDescent="0.2">
      <c r="A10">
        <v>5</v>
      </c>
      <c r="B10" t="s">
        <v>1503</v>
      </c>
      <c r="C10" t="s">
        <v>1561</v>
      </c>
      <c r="D10" s="4">
        <f t="shared" si="0"/>
        <v>7</v>
      </c>
      <c r="E10" s="4" t="str">
        <f t="shared" si="1"/>
        <v xml:space="preserve">Tekeliová Miriam </v>
      </c>
      <c r="F10" t="s">
        <v>28</v>
      </c>
      <c r="G10" t="s">
        <v>540</v>
      </c>
      <c r="H10">
        <v>0</v>
      </c>
      <c r="I10" s="6">
        <f t="shared" si="2"/>
        <v>0</v>
      </c>
      <c r="J10" s="10" t="s">
        <v>1585</v>
      </c>
      <c r="N10" s="10" t="s">
        <v>17</v>
      </c>
    </row>
    <row r="11" spans="1:16" x14ac:dyDescent="0.2">
      <c r="A11">
        <v>5</v>
      </c>
      <c r="B11" t="s">
        <v>1567</v>
      </c>
      <c r="C11" t="s">
        <v>1568</v>
      </c>
      <c r="D11" s="4">
        <f t="shared" si="0"/>
        <v>9</v>
      </c>
      <c r="E11" s="4" t="str">
        <f t="shared" si="1"/>
        <v xml:space="preserve">Nevařilová Veronika </v>
      </c>
      <c r="F11" t="s">
        <v>477</v>
      </c>
      <c r="G11" t="s">
        <v>1569</v>
      </c>
      <c r="H11">
        <v>0</v>
      </c>
      <c r="I11" s="6">
        <f t="shared" si="2"/>
        <v>0</v>
      </c>
      <c r="J11" s="10" t="s">
        <v>1585</v>
      </c>
      <c r="N11" s="10"/>
    </row>
    <row r="12" spans="1:16" x14ac:dyDescent="0.2">
      <c r="D12" s="4"/>
      <c r="E12" s="4"/>
      <c r="I12" s="6"/>
      <c r="J12" s="10"/>
      <c r="N12" s="10"/>
    </row>
    <row r="13" spans="1:16" x14ac:dyDescent="0.2">
      <c r="D13" s="4"/>
      <c r="E13" s="4"/>
      <c r="I13" s="6"/>
      <c r="J13" s="10"/>
      <c r="N13" s="10"/>
    </row>
    <row r="14" spans="1:16" x14ac:dyDescent="0.2">
      <c r="D14" s="4"/>
      <c r="E14" s="4"/>
      <c r="I14" s="6"/>
      <c r="J14" s="10"/>
      <c r="N14" s="10"/>
    </row>
    <row r="15" spans="1:16" x14ac:dyDescent="0.2">
      <c r="D15" s="4"/>
      <c r="E15" s="4"/>
      <c r="I15" s="6"/>
      <c r="J15" s="10"/>
      <c r="N15" s="10"/>
    </row>
    <row r="16" spans="1:16" x14ac:dyDescent="0.2">
      <c r="D16" s="4"/>
      <c r="E16" s="4"/>
      <c r="I16" s="6"/>
      <c r="J16" s="10"/>
    </row>
    <row r="17" spans="4:10" x14ac:dyDescent="0.2">
      <c r="D17" s="4"/>
      <c r="E17" s="4"/>
      <c r="I17" s="6"/>
      <c r="J17" s="10"/>
    </row>
    <row r="18" spans="4:10" x14ac:dyDescent="0.2">
      <c r="D18" s="4"/>
      <c r="E18" s="4"/>
      <c r="I18" s="6"/>
      <c r="J18" s="10"/>
    </row>
    <row r="19" spans="4:10" x14ac:dyDescent="0.2">
      <c r="D19" s="4"/>
      <c r="E19" s="4"/>
      <c r="I19" s="6"/>
      <c r="J19" s="10"/>
    </row>
    <row r="20" spans="4:10" x14ac:dyDescent="0.2">
      <c r="D20" s="4"/>
      <c r="E20" s="4"/>
      <c r="I20" s="6"/>
      <c r="J20" s="10"/>
    </row>
    <row r="21" spans="4:10" x14ac:dyDescent="0.2">
      <c r="D21" s="4"/>
      <c r="E21" s="4"/>
      <c r="I21" s="6"/>
      <c r="J21" s="10"/>
    </row>
    <row r="22" spans="4:10" x14ac:dyDescent="0.2">
      <c r="D22" s="4"/>
      <c r="E22" s="4"/>
      <c r="I22" s="6"/>
      <c r="J22" s="10"/>
    </row>
    <row r="23" spans="4:10" x14ac:dyDescent="0.2">
      <c r="D23" s="4"/>
      <c r="E23" s="4"/>
      <c r="I23" s="6"/>
      <c r="J23" s="10"/>
    </row>
    <row r="24" spans="4:10" x14ac:dyDescent="0.2">
      <c r="J24" s="10"/>
    </row>
  </sheetData>
  <mergeCells count="3">
    <mergeCell ref="A1:H1"/>
    <mergeCell ref="A2:H2"/>
    <mergeCell ref="A3:H3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02A532D9BE71E4ABB1478BAA5A9D003" ma:contentTypeVersion="12" ma:contentTypeDescription="Create a new document." ma:contentTypeScope="" ma:versionID="91616309f3288b9a4d2f07a92de53f5d">
  <xsd:schema xmlns:xsd="http://www.w3.org/2001/XMLSchema" xmlns:xs="http://www.w3.org/2001/XMLSchema" xmlns:p="http://schemas.microsoft.com/office/2006/metadata/properties" xmlns:ns1="http://schemas.microsoft.com/sharepoint/v3" xmlns:ns3="c3bead53-e2d9-429b-8c93-85510e2f4315" targetNamespace="http://schemas.microsoft.com/office/2006/metadata/properties" ma:root="true" ma:fieldsID="023c0ebe407de4ff233571ae5448cf2e" ns1:_="" ns3:_="">
    <xsd:import namespace="http://schemas.microsoft.com/sharepoint/v3"/>
    <xsd:import namespace="c3bead53-e2d9-429b-8c93-85510e2f431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MediaServiceLocation" minOccurs="0"/>
                <xsd:element ref="ns1:_ip_UnifiedCompliancePolicyProperties" minOccurs="0"/>
                <xsd:element ref="ns1:_ip_UnifiedCompliancePolicyUIAction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7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8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3bead53-e2d9-429b-8c93-85510e2f43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EB8944AF-4972-48E1-B3D3-5D200BDCC0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c3bead53-e2d9-429b-8c93-85510e2f431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5FA690F-5587-49E0-A560-435120C1223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A068A57-49C3-40F0-A452-A41AC1D2B243}">
  <ds:schemaRefs>
    <ds:schemaRef ds:uri="http://schemas.microsoft.com/sharepoint/v3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c3bead53-e2d9-429b-8c93-85510e2f4315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Hárky</vt:lpstr>
      </vt:variant>
      <vt:variant>
        <vt:i4>33</vt:i4>
      </vt:variant>
      <vt:variant>
        <vt:lpstr>Pomenované rozsahy</vt:lpstr>
      </vt:variant>
      <vt:variant>
        <vt:i4>35</vt:i4>
      </vt:variant>
    </vt:vector>
  </HeadingPairs>
  <TitlesOfParts>
    <vt:vector size="68" baseType="lpstr">
      <vt:lpstr>Slovenský pohár 2023</vt:lpstr>
      <vt:lpstr>Pracovny</vt:lpstr>
      <vt:lpstr>PribinaCup 2023Club</vt:lpstr>
      <vt:lpstr>PribinaCup 2023 15m</vt:lpstr>
      <vt:lpstr>PribinaCup 2023 20mD</vt:lpstr>
      <vt:lpstr>PribinaCup 2023 Open</vt:lpstr>
      <vt:lpstr>AZ CUp Klub 2023</vt:lpstr>
      <vt:lpstr>AZ CUp Kombi 2023</vt:lpstr>
      <vt:lpstr>PMČR Klub 2023</vt:lpstr>
      <vt:lpstr>PMČR Kombi 2023</vt:lpstr>
      <vt:lpstr>FCC 2023 Klub</vt:lpstr>
      <vt:lpstr>FCC 2023 15m</vt:lpstr>
      <vt:lpstr>FCC 2023 Combi</vt:lpstr>
      <vt:lpstr>FatraGlide 2023 Klub</vt:lpstr>
      <vt:lpstr>FatraGlide 2023 Kombi</vt:lpstr>
      <vt:lpstr>MAM 2023 klub</vt:lpstr>
      <vt:lpstr>MAM 2023 kombi</vt:lpstr>
      <vt:lpstr>PMSR 2022 klub</vt:lpstr>
      <vt:lpstr>PMSR 2023 klub</vt:lpstr>
      <vt:lpstr>PMSR 2023 kombi A</vt:lpstr>
      <vt:lpstr>PMSR 2023 kombi B</vt:lpstr>
      <vt:lpstr>EGC 2023 18m</vt:lpstr>
      <vt:lpstr>EGC 2023 20m</vt:lpstr>
      <vt:lpstr>JEGC 2023 klub</vt:lpstr>
      <vt:lpstr>Trogar1 2023 klub</vt:lpstr>
      <vt:lpstr>Trogar1 2023 open</vt:lpstr>
      <vt:lpstr>Trogar2 2023 open</vt:lpstr>
      <vt:lpstr>OPS 2022</vt:lpstr>
      <vt:lpstr>TopGun 2023</vt:lpstr>
      <vt:lpstr>JunSustr 2023</vt:lpstr>
      <vt:lpstr>MKB 2023 Klub</vt:lpstr>
      <vt:lpstr>MKB 2023 Open</vt:lpstr>
      <vt:lpstr>MKB 2023 Junior</vt:lpstr>
      <vt:lpstr>'FCC 2023 15m'!_15m</vt:lpstr>
      <vt:lpstr>'JEGC 2023 klub'!_18m</vt:lpstr>
      <vt:lpstr>'EGC 2023 18m'!club</vt:lpstr>
      <vt:lpstr>'EGC 2023 20m'!club</vt:lpstr>
      <vt:lpstr>'FatraGlide 2023 Klub'!club</vt:lpstr>
      <vt:lpstr>'FCC 2023 Klub'!club</vt:lpstr>
      <vt:lpstr>'OPS 2022'!club</vt:lpstr>
      <vt:lpstr>'PribinaCup 2023Club'!club</vt:lpstr>
      <vt:lpstr>'Trogar1 2023 klub'!club</vt:lpstr>
      <vt:lpstr>'FCC 2023 Klub'!club_1</vt:lpstr>
      <vt:lpstr>'OPS 2022'!club_1</vt:lpstr>
      <vt:lpstr>'FCC 2023 Combi'!combi</vt:lpstr>
      <vt:lpstr>'FCC 2023 Combi'!combi_1</vt:lpstr>
      <vt:lpstr>'AZ CUp Klub 2023'!klub</vt:lpstr>
      <vt:lpstr>'AZ CUp Kombi 2023'!klub</vt:lpstr>
      <vt:lpstr>'PMČR Klub 2023'!klub</vt:lpstr>
      <vt:lpstr>'PMČR Kombi 2023'!klub</vt:lpstr>
      <vt:lpstr>'PMČR Klub 2023'!klubova_trida</vt:lpstr>
      <vt:lpstr>'MAM 2023 klub'!klubova_trieda</vt:lpstr>
      <vt:lpstr>'PMSR 2022 klub'!klubova_trieda</vt:lpstr>
      <vt:lpstr>'MAM 2023 kombi'!kombi_trieda</vt:lpstr>
      <vt:lpstr>'PMSR 2023 klub'!kombinovana_a_trieda</vt:lpstr>
      <vt:lpstr>'PMSR 2023 kombi A'!kombinovana_b_trieda</vt:lpstr>
      <vt:lpstr>'PMSR 2023 kombi B'!kombinovana_b_trieda</vt:lpstr>
      <vt:lpstr>'FatraGlide 2023 Kombi'!kombinovana_trieda</vt:lpstr>
      <vt:lpstr>'Slovenský pohár 2023'!Názvy_tlače</vt:lpstr>
      <vt:lpstr>'Slovenský pohár 2023'!Oblasť_tlače</vt:lpstr>
      <vt:lpstr>'JunSustr 2023'!open</vt:lpstr>
      <vt:lpstr>'MKB 2023 Junior'!open</vt:lpstr>
      <vt:lpstr>'MKB 2023 Klub'!open</vt:lpstr>
      <vt:lpstr>'MKB 2023 Open'!open</vt:lpstr>
      <vt:lpstr>'PribinaCup 2023 Open'!open</vt:lpstr>
      <vt:lpstr>'TopGun 2023'!open</vt:lpstr>
      <vt:lpstr>'Trogar1 2023 open'!open</vt:lpstr>
      <vt:lpstr>'Trogar2 2023 open'!open</vt:lpstr>
    </vt:vector>
  </TitlesOfParts>
  <Company>Gigasoft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Ocko</dc:creator>
  <cp:lastModifiedBy>Sidor, Juraj (PLP-1)</cp:lastModifiedBy>
  <cp:lastPrinted>2012-11-09T08:06:57Z</cp:lastPrinted>
  <dcterms:created xsi:type="dcterms:W3CDTF">2007-10-30T14:56:42Z</dcterms:created>
  <dcterms:modified xsi:type="dcterms:W3CDTF">2023-10-03T07:58:28Z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30398f13-d7e2-4953-a338-5d8a84bbf749</vt:lpwstr>
  </property>
  <property fmtid="{D5CDD505-2E9C-101B-9397-08002B2CF9AE}" pid="3" name="MSIP_Label_b1c9b508-7c6e-42bd-bedf-808292653d6c_Enabled">
    <vt:lpwstr>true</vt:lpwstr>
  </property>
  <property fmtid="{D5CDD505-2E9C-101B-9397-08002B2CF9AE}" pid="4" name="MSIP_Label_b1c9b508-7c6e-42bd-bedf-808292653d6c_SetDate">
    <vt:lpwstr>2023-10-03T07:57:34Z</vt:lpwstr>
  </property>
  <property fmtid="{D5CDD505-2E9C-101B-9397-08002B2CF9AE}" pid="5" name="MSIP_Label_b1c9b508-7c6e-42bd-bedf-808292653d6c_Method">
    <vt:lpwstr>Standard</vt:lpwstr>
  </property>
  <property fmtid="{D5CDD505-2E9C-101B-9397-08002B2CF9AE}" pid="6" name="MSIP_Label_b1c9b508-7c6e-42bd-bedf-808292653d6c_Name">
    <vt:lpwstr>b1c9b508-7c6e-42bd-bedf-808292653d6c</vt:lpwstr>
  </property>
  <property fmtid="{D5CDD505-2E9C-101B-9397-08002B2CF9AE}" pid="7" name="MSIP_Label_b1c9b508-7c6e-42bd-bedf-808292653d6c_SiteId">
    <vt:lpwstr>2882be50-2012-4d88-ac86-544124e120c8</vt:lpwstr>
  </property>
  <property fmtid="{D5CDD505-2E9C-101B-9397-08002B2CF9AE}" pid="8" name="MSIP_Label_b1c9b508-7c6e-42bd-bedf-808292653d6c_ActionId">
    <vt:lpwstr>fc031b21-9ffd-4975-9661-e8950e281c1c</vt:lpwstr>
  </property>
  <property fmtid="{D5CDD505-2E9C-101B-9397-08002B2CF9AE}" pid="9" name="MSIP_Label_b1c9b508-7c6e-42bd-bedf-808292653d6c_ContentBits">
    <vt:lpwstr>3</vt:lpwstr>
  </property>
  <property fmtid="{D5CDD505-2E9C-101B-9397-08002B2CF9AE}" pid="10" name="ContentTypeId">
    <vt:lpwstr>0x010100002A532D9BE71E4ABB1478BAA5A9D003</vt:lpwstr>
  </property>
</Properties>
</file>