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C:\Users\dlbvsdj\Desktop\AK\DTO\Komisia KBL\WEB SNA\"/>
    </mc:Choice>
  </mc:AlternateContent>
  <bookViews>
    <workbookView xWindow="0" yWindow="0" windowWidth="24000" windowHeight="9600"/>
  </bookViews>
  <sheets>
    <sheet name="Slovenský pohár 2021" sheetId="12" r:id="rId1"/>
    <sheet name="Pracovny" sheetId="11" r:id="rId2"/>
    <sheet name="Trogar 2021" sheetId="132" r:id="rId3"/>
    <sheet name="PMSR 2021 club" sheetId="133" r:id="rId4"/>
    <sheet name="PMSR 2021 15 m" sheetId="134" r:id="rId5"/>
    <sheet name="PMSR 2021 Combi" sheetId="135" r:id="rId6"/>
    <sheet name="MAM 2021 klub" sheetId="123" r:id="rId7"/>
    <sheet name="MAM 2021 Kombi" sheetId="136" r:id="rId8"/>
    <sheet name="Trogar 2 2021" sheetId="137" r:id="rId9"/>
    <sheet name="Sariscup 2021" sheetId="125" r:id="rId10"/>
    <sheet name="Oltimer Pribina 2021" sheetId="128" r:id="rId11"/>
    <sheet name="FCC 2021 klub" sheetId="126" r:id="rId12"/>
    <sheet name="FCC 2021 15 m" sheetId="127" r:id="rId13"/>
    <sheet name="FCC 2021 Kombi" sheetId="138" r:id="rId14"/>
    <sheet name="Septembrova cena 20201" sheetId="131" r:id="rId15"/>
  </sheets>
  <definedNames>
    <definedName name="_xlnm._FilterDatabase" localSheetId="12" hidden="1">'FCC 2021 15 m'!$N$5:$N$22</definedName>
    <definedName name="_xlnm._FilterDatabase" localSheetId="11" hidden="1">'FCC 2021 klub'!$N$5:$N$16</definedName>
    <definedName name="_xlnm._FilterDatabase" localSheetId="13" hidden="1">'FCC 2021 Kombi'!$N$5:$N$23</definedName>
    <definedName name="_xlnm._FilterDatabase" localSheetId="6" hidden="1">'MAM 2021 klub'!$N$5:$N$26</definedName>
    <definedName name="_xlnm._FilterDatabase" localSheetId="7" hidden="1">'MAM 2021 Kombi'!$N$5:$N$26</definedName>
    <definedName name="_xlnm._FilterDatabase" localSheetId="10" hidden="1">'Oltimer Pribina 2021'!$N$5:$N$27</definedName>
    <definedName name="_xlnm._FilterDatabase" localSheetId="4" hidden="1">'PMSR 2021 15 m'!$N$5:$N$16</definedName>
    <definedName name="_xlnm._FilterDatabase" localSheetId="3" hidden="1">'PMSR 2021 club'!$N$5:$N$27</definedName>
    <definedName name="_xlnm._FilterDatabase" localSheetId="5" hidden="1">'PMSR 2021 Combi'!$N$5:$N$28</definedName>
    <definedName name="_xlnm._FilterDatabase" localSheetId="1" hidden="1">Pracovny!$A$3:$E$104</definedName>
    <definedName name="_xlnm._FilterDatabase" localSheetId="9" hidden="1">'Sariscup 2021'!$N$5:$N$16</definedName>
    <definedName name="_xlnm._FilterDatabase" localSheetId="14" hidden="1">'Septembrova cena 20201'!$N$5:$N$17</definedName>
    <definedName name="club" localSheetId="12">'FCC 2021 15 m'!$A$1:$L$14</definedName>
    <definedName name="club" localSheetId="11">'FCC 2021 klub'!$A$1:$L$14</definedName>
    <definedName name="club" localSheetId="13">'FCC 2021 Kombi'!$A$1:$L$14</definedName>
    <definedName name="club" localSheetId="6">'MAM 2021 klub'!$A$1:$L$14</definedName>
    <definedName name="club" localSheetId="10">'Oltimer Pribina 2021'!$A$1:$L$14</definedName>
    <definedName name="club" localSheetId="9">'Sariscup 2021'!$A$1:$L$14</definedName>
    <definedName name="club_1" localSheetId="3">'PMSR 2021 club'!$O$1:$AF$44</definedName>
    <definedName name="klubova_trieda" localSheetId="6">'MAM 2021 klub'!$S$1:$AG$49</definedName>
    <definedName name="_xlnm.Print_Titles" localSheetId="0">'Slovenský pohár 2021'!$1:$3</definedName>
    <definedName name="_xlnm.Print_Area" localSheetId="0">'Slovenský pohár 2021'!$A$1:$E$135</definedName>
    <definedName name="open" localSheetId="12">'FCC 2021 15 m'!$A$16:$L$47</definedName>
    <definedName name="open" localSheetId="11">'FCC 2021 klub'!$A$16:$L$47</definedName>
    <definedName name="open" localSheetId="13">'FCC 2021 Kombi'!$A$16:$L$47</definedName>
    <definedName name="open" localSheetId="6">'MAM 2021 klub'!$A$16:$L$47</definedName>
    <definedName name="open" localSheetId="10">'Oltimer Pribina 2021'!$A$16:$L$47</definedName>
    <definedName name="open" localSheetId="9">'Sariscup 2021'!$A$16:$L$47</definedName>
    <definedName name="results" localSheetId="14">'Septembrova cena 20201'!$A$1:$E$27</definedName>
    <definedName name="results" localSheetId="2">'Trogar 2021'!$A$1:$E$30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3" i="12" l="1"/>
  <c r="D79" i="12"/>
  <c r="D108" i="12"/>
  <c r="D115" i="12"/>
  <c r="D125" i="12"/>
  <c r="D69" i="12"/>
  <c r="D161" i="12"/>
  <c r="D175" i="12"/>
  <c r="D89" i="12"/>
  <c r="D181" i="12"/>
  <c r="D30" i="12"/>
  <c r="D52" i="12"/>
  <c r="D34" i="12"/>
  <c r="D142" i="12"/>
  <c r="D6" i="12"/>
  <c r="D151" i="12"/>
  <c r="D20" i="12"/>
  <c r="D191" i="12"/>
  <c r="D138" i="12"/>
  <c r="D101" i="12"/>
  <c r="D81" i="12"/>
  <c r="D205" i="12"/>
  <c r="D201" i="12"/>
  <c r="D42" i="12"/>
  <c r="D97" i="12"/>
  <c r="D169" i="12"/>
  <c r="D15" i="12"/>
  <c r="D46" i="12"/>
  <c r="D77" i="12"/>
  <c r="D136" i="12"/>
  <c r="D207" i="12"/>
  <c r="D26" i="12"/>
  <c r="D67" i="12"/>
  <c r="D48" i="12"/>
  <c r="D209" i="12"/>
  <c r="D28" i="12"/>
  <c r="D159" i="12"/>
  <c r="D203" i="12"/>
  <c r="D217" i="12"/>
  <c r="D147" i="12"/>
  <c r="D40" i="12"/>
  <c r="D50" i="12"/>
  <c r="D165" i="12"/>
  <c r="D157" i="12"/>
  <c r="D215" i="12"/>
  <c r="D140" i="12"/>
  <c r="D134" i="12"/>
  <c r="D145" i="12"/>
  <c r="D61" i="12"/>
  <c r="D99" i="12"/>
  <c r="D113" i="12"/>
  <c r="D36" i="12"/>
  <c r="D193" i="12"/>
  <c r="D179" i="12"/>
  <c r="D121" i="12"/>
  <c r="D22" i="12"/>
  <c r="D65" i="12"/>
  <c r="D187" i="12"/>
  <c r="D171" i="12"/>
  <c r="D75" i="12"/>
  <c r="D155" i="12"/>
  <c r="D167" i="12"/>
  <c r="D110" i="12"/>
  <c r="D117" i="12"/>
  <c r="D132" i="12"/>
  <c r="D32" i="12"/>
  <c r="D84" i="12"/>
  <c r="D58" i="12"/>
  <c r="D9" i="12"/>
  <c r="D211" i="12"/>
  <c r="D213" i="12"/>
  <c r="D183" i="12"/>
  <c r="D130" i="12"/>
  <c r="D189" i="12"/>
  <c r="D195" i="12"/>
  <c r="D127" i="12"/>
  <c r="D55" i="12"/>
  <c r="D149" i="12"/>
  <c r="D173" i="12"/>
  <c r="D17" i="12"/>
  <c r="D44" i="12"/>
  <c r="D87" i="12"/>
  <c r="D123" i="12"/>
  <c r="D119" i="12"/>
  <c r="D185" i="12"/>
  <c r="D95" i="12"/>
  <c r="D93" i="12"/>
  <c r="D63" i="12"/>
  <c r="D24" i="12"/>
  <c r="D38" i="12"/>
  <c r="D153" i="12"/>
  <c r="D199" i="12"/>
  <c r="D73" i="12"/>
  <c r="D106" i="12"/>
  <c r="D197" i="12"/>
  <c r="D71" i="12"/>
  <c r="D12" i="12"/>
  <c r="D177" i="12"/>
  <c r="D91" i="12"/>
  <c r="D163" i="12"/>
  <c r="D7" i="138"/>
  <c r="E7" i="138" s="1"/>
  <c r="D8" i="138"/>
  <c r="E8" i="138" s="1"/>
  <c r="D9" i="138"/>
  <c r="E9" i="138" s="1"/>
  <c r="D10" i="138"/>
  <c r="E10" i="138" s="1"/>
  <c r="D11" i="138"/>
  <c r="E11" i="138" s="1"/>
  <c r="D12" i="138"/>
  <c r="E12" i="138"/>
  <c r="D13" i="138"/>
  <c r="E13" i="138" s="1"/>
  <c r="D14" i="138"/>
  <c r="E14" i="138" s="1"/>
  <c r="D15" i="138"/>
  <c r="E15" i="138" s="1"/>
  <c r="D16" i="138"/>
  <c r="E16" i="138" s="1"/>
  <c r="D17" i="138"/>
  <c r="E17" i="138" s="1"/>
  <c r="D18" i="138"/>
  <c r="E18" i="138" s="1"/>
  <c r="D19" i="138"/>
  <c r="E19" i="138" s="1"/>
  <c r="D20" i="138"/>
  <c r="E20" i="138"/>
  <c r="D21" i="138"/>
  <c r="E21" i="138" s="1"/>
  <c r="D22" i="138"/>
  <c r="E22" i="138" s="1"/>
  <c r="D23" i="138"/>
  <c r="E23" i="138" s="1"/>
  <c r="D6" i="138"/>
  <c r="E6" i="138" s="1"/>
  <c r="M4" i="138"/>
  <c r="K4" i="138"/>
  <c r="I4" i="138" s="1"/>
  <c r="I8" i="138" s="1"/>
  <c r="D7" i="127"/>
  <c r="E7" i="127" s="1"/>
  <c r="D8" i="127"/>
  <c r="E8" i="127" s="1"/>
  <c r="D9" i="127"/>
  <c r="E9" i="127" s="1"/>
  <c r="D10" i="127"/>
  <c r="E10" i="127"/>
  <c r="D11" i="127"/>
  <c r="E11" i="127" s="1"/>
  <c r="D12" i="127"/>
  <c r="E12" i="127" s="1"/>
  <c r="D13" i="127"/>
  <c r="E13" i="127" s="1"/>
  <c r="D14" i="127"/>
  <c r="E14" i="127"/>
  <c r="D15" i="127"/>
  <c r="E15" i="127" s="1"/>
  <c r="D7" i="126"/>
  <c r="E7" i="126" s="1"/>
  <c r="D8" i="126"/>
  <c r="E8" i="126" s="1"/>
  <c r="D9" i="126"/>
  <c r="E9" i="126" s="1"/>
  <c r="D10" i="126"/>
  <c r="E10" i="126" s="1"/>
  <c r="D11" i="126"/>
  <c r="E11" i="126" s="1"/>
  <c r="D12" i="126"/>
  <c r="E12" i="126" s="1"/>
  <c r="D13" i="126"/>
  <c r="E13" i="126" s="1"/>
  <c r="D14" i="126"/>
  <c r="E14" i="126" s="1"/>
  <c r="D15" i="126"/>
  <c r="E15" i="126" s="1"/>
  <c r="D23" i="128"/>
  <c r="E23" i="128" s="1"/>
  <c r="D24" i="128"/>
  <c r="E24" i="128"/>
  <c r="D25" i="128"/>
  <c r="E25" i="128" s="1"/>
  <c r="D26" i="128"/>
  <c r="E26" i="128" s="1"/>
  <c r="D27" i="128"/>
  <c r="E27" i="128" s="1"/>
  <c r="D7" i="137"/>
  <c r="E7" i="137" s="1"/>
  <c r="D8" i="137"/>
  <c r="E8" i="137" s="1"/>
  <c r="D9" i="137"/>
  <c r="E9" i="137" s="1"/>
  <c r="D10" i="137"/>
  <c r="E10" i="137" s="1"/>
  <c r="D6" i="137"/>
  <c r="E6" i="137" s="1"/>
  <c r="M4" i="137"/>
  <c r="K4" i="137"/>
  <c r="D7" i="136"/>
  <c r="E7" i="136" s="1"/>
  <c r="D8" i="136"/>
  <c r="E8" i="136"/>
  <c r="D9" i="136"/>
  <c r="E9" i="136" s="1"/>
  <c r="D10" i="136"/>
  <c r="E10" i="136" s="1"/>
  <c r="D11" i="136"/>
  <c r="E11" i="136" s="1"/>
  <c r="D12" i="136"/>
  <c r="E12" i="136" s="1"/>
  <c r="D13" i="136"/>
  <c r="E13" i="136" s="1"/>
  <c r="D6" i="136"/>
  <c r="E6" i="136" s="1"/>
  <c r="M4" i="136"/>
  <c r="K4" i="136"/>
  <c r="D7" i="123"/>
  <c r="E7" i="123" s="1"/>
  <c r="D8" i="123"/>
  <c r="E8" i="123"/>
  <c r="D9" i="123"/>
  <c r="E9" i="123" s="1"/>
  <c r="D10" i="123"/>
  <c r="E10" i="123" s="1"/>
  <c r="D11" i="123"/>
  <c r="E11" i="123" s="1"/>
  <c r="D12" i="123"/>
  <c r="E12" i="123" s="1"/>
  <c r="D13" i="123"/>
  <c r="E13" i="123" s="1"/>
  <c r="D14" i="123"/>
  <c r="E14" i="123"/>
  <c r="D15" i="123"/>
  <c r="E15" i="123" s="1"/>
  <c r="D16" i="123"/>
  <c r="E16" i="123"/>
  <c r="D17" i="123"/>
  <c r="E17" i="123" s="1"/>
  <c r="D18" i="123"/>
  <c r="E18" i="123" s="1"/>
  <c r="D19" i="123"/>
  <c r="E19" i="123" s="1"/>
  <c r="D20" i="123"/>
  <c r="E20" i="123" s="1"/>
  <c r="D21" i="123"/>
  <c r="E21" i="123" s="1"/>
  <c r="D22" i="123"/>
  <c r="E22" i="123"/>
  <c r="D23" i="123"/>
  <c r="E23" i="123" s="1"/>
  <c r="D24" i="123"/>
  <c r="E24" i="123"/>
  <c r="D25" i="123"/>
  <c r="E25" i="123" s="1"/>
  <c r="D26" i="123"/>
  <c r="E26" i="123" s="1"/>
  <c r="D27" i="123"/>
  <c r="E27" i="123" s="1"/>
  <c r="D28" i="123"/>
  <c r="E28" i="123" s="1"/>
  <c r="D29" i="123"/>
  <c r="E29" i="123" s="1"/>
  <c r="D30" i="123"/>
  <c r="E30" i="123"/>
  <c r="D31" i="123"/>
  <c r="E31" i="123" s="1"/>
  <c r="D218" i="12" l="1"/>
  <c r="I23" i="138"/>
  <c r="I19" i="138"/>
  <c r="I15" i="138"/>
  <c r="I11" i="138"/>
  <c r="I7" i="138"/>
  <c r="I22" i="138"/>
  <c r="I18" i="138"/>
  <c r="I14" i="138"/>
  <c r="I10" i="138"/>
  <c r="I21" i="138"/>
  <c r="I17" i="138"/>
  <c r="I13" i="138"/>
  <c r="I9" i="138"/>
  <c r="I20" i="138"/>
  <c r="I16" i="138"/>
  <c r="I12" i="138"/>
  <c r="I6" i="138"/>
  <c r="I4" i="137"/>
  <c r="I4" i="136"/>
  <c r="D17" i="135"/>
  <c r="E17" i="135" s="1"/>
  <c r="D18" i="135"/>
  <c r="E18" i="135" s="1"/>
  <c r="D19" i="135"/>
  <c r="E19" i="135" s="1"/>
  <c r="D20" i="135"/>
  <c r="E20" i="135" s="1"/>
  <c r="D21" i="135"/>
  <c r="E21" i="135" s="1"/>
  <c r="D22" i="135"/>
  <c r="E22" i="135"/>
  <c r="D23" i="135"/>
  <c r="E23" i="135" s="1"/>
  <c r="D24" i="135"/>
  <c r="E24" i="135" s="1"/>
  <c r="D25" i="135"/>
  <c r="E25" i="135" s="1"/>
  <c r="D26" i="135"/>
  <c r="E26" i="135" s="1"/>
  <c r="D27" i="135"/>
  <c r="E27" i="135" s="1"/>
  <c r="D28" i="135"/>
  <c r="E28" i="135" s="1"/>
  <c r="I10" i="135"/>
  <c r="I14" i="135"/>
  <c r="I18" i="135"/>
  <c r="I22" i="135"/>
  <c r="I26" i="135"/>
  <c r="D16" i="135"/>
  <c r="E16" i="135" s="1"/>
  <c r="D15" i="135"/>
  <c r="E15" i="135" s="1"/>
  <c r="D14" i="135"/>
  <c r="E14" i="135" s="1"/>
  <c r="D13" i="135"/>
  <c r="E13" i="135" s="1"/>
  <c r="D12" i="135"/>
  <c r="E12" i="135" s="1"/>
  <c r="D11" i="135"/>
  <c r="E11" i="135" s="1"/>
  <c r="D10" i="135"/>
  <c r="E10" i="135" s="1"/>
  <c r="D9" i="135"/>
  <c r="E9" i="135" s="1"/>
  <c r="D8" i="135"/>
  <c r="E8" i="135" s="1"/>
  <c r="D7" i="135"/>
  <c r="E7" i="135" s="1"/>
  <c r="D6" i="135"/>
  <c r="E6" i="135" s="1"/>
  <c r="M4" i="135"/>
  <c r="K4" i="135"/>
  <c r="I4" i="135" s="1"/>
  <c r="I7" i="135" s="1"/>
  <c r="D7" i="134"/>
  <c r="E7" i="134" s="1"/>
  <c r="D8" i="134"/>
  <c r="E8" i="134" s="1"/>
  <c r="D9" i="134"/>
  <c r="E9" i="134" s="1"/>
  <c r="D10" i="134"/>
  <c r="E10" i="134"/>
  <c r="D11" i="134"/>
  <c r="E11" i="134" s="1"/>
  <c r="D12" i="134"/>
  <c r="E12" i="134"/>
  <c r="D13" i="134"/>
  <c r="E13" i="134" s="1"/>
  <c r="D14" i="134"/>
  <c r="E14" i="134" s="1"/>
  <c r="D15" i="134"/>
  <c r="E15" i="134" s="1"/>
  <c r="D16" i="134"/>
  <c r="E16" i="134" s="1"/>
  <c r="D6" i="134"/>
  <c r="E6" i="134" s="1"/>
  <c r="D7" i="133"/>
  <c r="E7" i="133" s="1"/>
  <c r="D8" i="133"/>
  <c r="E8" i="133"/>
  <c r="D9" i="133"/>
  <c r="E9" i="133" s="1"/>
  <c r="D10" i="133"/>
  <c r="E10" i="133" s="1"/>
  <c r="D11" i="133"/>
  <c r="E11" i="133" s="1"/>
  <c r="D12" i="133"/>
  <c r="E12" i="133" s="1"/>
  <c r="D13" i="133"/>
  <c r="E13" i="133" s="1"/>
  <c r="D14" i="133"/>
  <c r="E14" i="133"/>
  <c r="D15" i="133"/>
  <c r="E15" i="133" s="1"/>
  <c r="D16" i="133"/>
  <c r="E16" i="133" s="1"/>
  <c r="D17" i="133"/>
  <c r="E17" i="133" s="1"/>
  <c r="D18" i="133"/>
  <c r="E18" i="133" s="1"/>
  <c r="D19" i="133"/>
  <c r="E19" i="133" s="1"/>
  <c r="D20" i="133"/>
  <c r="E20" i="133" s="1"/>
  <c r="D21" i="133"/>
  <c r="E21" i="133" s="1"/>
  <c r="D22" i="133"/>
  <c r="E22" i="133" s="1"/>
  <c r="D23" i="133"/>
  <c r="E23" i="133" s="1"/>
  <c r="D24" i="133"/>
  <c r="E24" i="133" s="1"/>
  <c r="D25" i="133"/>
  <c r="E25" i="133" s="1"/>
  <c r="D26" i="133"/>
  <c r="E26" i="133"/>
  <c r="D27" i="133"/>
  <c r="E27" i="133" s="1"/>
  <c r="D6" i="133"/>
  <c r="E6" i="133" s="1"/>
  <c r="K4" i="134"/>
  <c r="M4" i="134"/>
  <c r="I4" i="134" s="1"/>
  <c r="I7" i="133"/>
  <c r="I11" i="133"/>
  <c r="I15" i="133"/>
  <c r="I19" i="133"/>
  <c r="I23" i="133"/>
  <c r="I27" i="133"/>
  <c r="M4" i="133"/>
  <c r="K4" i="133"/>
  <c r="I4" i="133" s="1"/>
  <c r="I8" i="133" s="1"/>
  <c r="I9" i="134" l="1"/>
  <c r="I13" i="134"/>
  <c r="I7" i="134"/>
  <c r="I11" i="134"/>
  <c r="I15" i="134"/>
  <c r="I8" i="134"/>
  <c r="I12" i="134"/>
  <c r="I16" i="134"/>
  <c r="I10" i="134"/>
  <c r="I14" i="134"/>
  <c r="I25" i="135"/>
  <c r="I21" i="135"/>
  <c r="I17" i="135"/>
  <c r="I13" i="135"/>
  <c r="I9" i="135"/>
  <c r="I6" i="137"/>
  <c r="I8" i="137"/>
  <c r="I7" i="137"/>
  <c r="I9" i="137"/>
  <c r="I10" i="137"/>
  <c r="I7" i="136"/>
  <c r="I11" i="136"/>
  <c r="I10" i="136"/>
  <c r="I6" i="136"/>
  <c r="I8" i="136"/>
  <c r="I12" i="136"/>
  <c r="I9" i="136"/>
  <c r="I13" i="136"/>
  <c r="I26" i="133"/>
  <c r="I25" i="133"/>
  <c r="I21" i="133"/>
  <c r="I17" i="133"/>
  <c r="I13" i="133"/>
  <c r="I9" i="133"/>
  <c r="I28" i="135"/>
  <c r="I24" i="135"/>
  <c r="I20" i="135"/>
  <c r="I16" i="135"/>
  <c r="I12" i="135"/>
  <c r="I8" i="135"/>
  <c r="I22" i="133"/>
  <c r="I18" i="133"/>
  <c r="I14" i="133"/>
  <c r="I10" i="133"/>
  <c r="I6" i="133"/>
  <c r="I24" i="133"/>
  <c r="I20" i="133"/>
  <c r="I16" i="133"/>
  <c r="I12" i="133"/>
  <c r="I27" i="135"/>
  <c r="I23" i="135"/>
  <c r="I19" i="135"/>
  <c r="I15" i="135"/>
  <c r="I11" i="135"/>
  <c r="I6" i="135"/>
  <c r="I6" i="134"/>
  <c r="D7" i="128"/>
  <c r="E7" i="128" s="1"/>
  <c r="D8" i="128"/>
  <c r="E8" i="128" s="1"/>
  <c r="D9" i="128"/>
  <c r="E9" i="128" s="1"/>
  <c r="D10" i="128"/>
  <c r="E10" i="128" s="1"/>
  <c r="D11" i="128"/>
  <c r="E11" i="128" s="1"/>
  <c r="D12" i="128"/>
  <c r="E12" i="128" s="1"/>
  <c r="D13" i="128"/>
  <c r="E13" i="128" s="1"/>
  <c r="D14" i="128"/>
  <c r="E14" i="128" s="1"/>
  <c r="D15" i="128"/>
  <c r="E15" i="128" s="1"/>
  <c r="D16" i="128"/>
  <c r="E16" i="128" s="1"/>
  <c r="D17" i="128"/>
  <c r="E17" i="128" s="1"/>
  <c r="D18" i="128"/>
  <c r="E18" i="128" s="1"/>
  <c r="D19" i="128"/>
  <c r="E19" i="128" s="1"/>
  <c r="D20" i="128"/>
  <c r="E20" i="128" s="1"/>
  <c r="D21" i="128"/>
  <c r="E21" i="128" s="1"/>
  <c r="D22" i="128"/>
  <c r="E22" i="128" s="1"/>
  <c r="D6" i="128"/>
  <c r="E6" i="128" s="1"/>
  <c r="M4" i="128"/>
  <c r="K4" i="128"/>
  <c r="I4" i="128" s="1"/>
  <c r="I25" i="128" l="1"/>
  <c r="I24" i="128"/>
  <c r="I26" i="128"/>
  <c r="I23" i="128"/>
  <c r="I27" i="128"/>
  <c r="I20" i="128"/>
  <c r="I8" i="128"/>
  <c r="I12" i="128"/>
  <c r="I16" i="128"/>
  <c r="I21" i="128"/>
  <c r="I9" i="128"/>
  <c r="I13" i="128"/>
  <c r="I17" i="128"/>
  <c r="I22" i="128"/>
  <c r="I10" i="128"/>
  <c r="I14" i="128"/>
  <c r="I18" i="128"/>
  <c r="I19" i="128"/>
  <c r="I7" i="128"/>
  <c r="I11" i="128"/>
  <c r="I15" i="128"/>
  <c r="I6" i="128"/>
  <c r="D6" i="127"/>
  <c r="E6" i="127" s="1"/>
  <c r="M4" i="127"/>
  <c r="K4" i="127"/>
  <c r="D6" i="126"/>
  <c r="E6" i="126" s="1"/>
  <c r="M4" i="126"/>
  <c r="K4" i="126"/>
  <c r="I4" i="126" s="1"/>
  <c r="D8" i="125"/>
  <c r="E8" i="125" s="1"/>
  <c r="D9" i="125"/>
  <c r="E9" i="125" s="1"/>
  <c r="D10" i="125"/>
  <c r="E10" i="125" s="1"/>
  <c r="D11" i="125"/>
  <c r="E11" i="125" s="1"/>
  <c r="D7" i="125"/>
  <c r="E7" i="125" s="1"/>
  <c r="D6" i="125"/>
  <c r="E6" i="125" s="1"/>
  <c r="M4" i="125"/>
  <c r="K4" i="125"/>
  <c r="D6" i="123"/>
  <c r="E6" i="123" s="1"/>
  <c r="M4" i="123"/>
  <c r="K4" i="123"/>
  <c r="I4" i="125" l="1"/>
  <c r="I9" i="125" s="1"/>
  <c r="I4" i="127"/>
  <c r="I6" i="127" s="1"/>
  <c r="I8" i="127"/>
  <c r="I12" i="127"/>
  <c r="I14" i="127"/>
  <c r="I7" i="127"/>
  <c r="I15" i="127"/>
  <c r="I13" i="127"/>
  <c r="I10" i="127"/>
  <c r="I11" i="127"/>
  <c r="I8" i="125"/>
  <c r="I11" i="125"/>
  <c r="I7" i="125"/>
  <c r="I10" i="125"/>
  <c r="I4" i="123"/>
  <c r="I6" i="123" s="1"/>
  <c r="I6" i="125"/>
  <c r="I9" i="127" l="1"/>
  <c r="I7" i="126"/>
  <c r="I8" i="126"/>
  <c r="I12" i="126"/>
  <c r="I6" i="126"/>
  <c r="I13" i="126"/>
  <c r="I9" i="126"/>
  <c r="I10" i="126"/>
  <c r="I14" i="126"/>
  <c r="I11" i="126"/>
  <c r="I15" i="126"/>
  <c r="I7" i="123"/>
  <c r="I11" i="123"/>
  <c r="I15" i="123"/>
  <c r="I19" i="123"/>
  <c r="I23" i="123"/>
  <c r="I27" i="123"/>
  <c r="I31" i="123"/>
  <c r="I17" i="123"/>
  <c r="I25" i="123"/>
  <c r="I10" i="123"/>
  <c r="I26" i="123"/>
  <c r="I8" i="123"/>
  <c r="I12" i="123"/>
  <c r="I16" i="123"/>
  <c r="I20" i="123"/>
  <c r="I24" i="123"/>
  <c r="I28" i="123"/>
  <c r="I13" i="123"/>
  <c r="I21" i="123"/>
  <c r="I14" i="123"/>
  <c r="I22" i="123"/>
  <c r="I9" i="123"/>
  <c r="I29" i="123"/>
  <c r="I18" i="123"/>
  <c r="I30" i="123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www.soaringspot.com/en_gb/41-memorial-alexandra-makarenka-2021-male-bielice-2021/results/klubova-trieda"/>
  </connection>
  <connection id="2" name="Pripojenie1" type="4" refreshedVersion="5" background="1" saveData="1">
    <webPr sourceData="1" parsePre="1" consecutive="1" xl2000="1" url="https://www.soaringspot.com/en_gb/septembrova-cena-trnava-2021/results"/>
  </connection>
  <connection id="3" name="Pripojenie19" type="4" refreshedVersion="5" deleted="1" background="1" saveData="1">
    <webPr sourceData="1" parsePre="1" consecutive="1" xl2000="1" htmlTables="1"/>
  </connection>
  <connection id="4" name="Pripojenie201111" type="4" refreshedVersion="5" deleted="1" background="1" saveData="1">
    <webPr sourceData="1" parsePre="1" consecutive="1" xl2000="1" htmlTables="1"/>
  </connection>
  <connection id="5" name="Pripojenie2021" type="4" refreshedVersion="5" deleted="1" background="1" saveData="1">
    <webPr sourceData="1" parsePre="1" consecutive="1" xl2000="1" htmlTables="1"/>
  </connection>
  <connection id="6" name="Pripojenie20211" type="4" refreshedVersion="5" deleted="1" background="1" saveData="1">
    <webPr sourceData="1" parsePre="1" consecutive="1" xl2000="1" htmlTables="1"/>
  </connection>
  <connection id="7" name="Pripojenie202111" type="4" refreshedVersion="5" deleted="1" background="1" saveData="1">
    <webPr sourceData="1" parsePre="1" consecutive="1" xl2000="1" htmlTables="1"/>
  </connection>
  <connection id="8" name="Pripojenie2022" type="4" refreshedVersion="5" deleted="1" background="1" saveData="1">
    <webPr sourceData="1" parsePre="1" consecutive="1" xl2000="1" htmlTables="1"/>
  </connection>
  <connection id="9" name="Pripojenie22" type="4" refreshedVersion="5" deleted="1" background="1" saveData="1">
    <webPr sourceData="1" parsePre="1" consecutive="1" xl2000="1" htmlTables="1"/>
  </connection>
  <connection id="10" name="Pripojenie2811111" type="4" refreshedVersion="5" deleted="1" background="1" saveData="1">
    <webPr sourceData="1" parsePre="1" consecutive="1" xl2000="1" htmlTables="1"/>
  </connection>
  <connection id="11" name="Pripojenie28121" type="4" refreshedVersion="5" deleted="1" background="1" saveData="1">
    <webPr sourceData="1" parsePre="1" consecutive="1" xl2000="1" htmlTables="1"/>
  </connection>
  <connection id="12" name="Pripojenie281211" type="4" refreshedVersion="5" deleted="1" background="1" saveData="1">
    <webPr sourceData="1" parsePre="1" consecutive="1" xl2000="1" htmlTables="1"/>
  </connection>
  <connection id="13" name="Pripojenie2812111" type="4" refreshedVersion="5" deleted="1" background="1" saveData="1">
    <webPr sourceData="1" parsePre="1" consecutive="1" xl2000="1" htmlTables="1"/>
  </connection>
  <connection id="14" name="Pripojenie28122" type="4" refreshedVersion="5" deleted="1" background="1" saveData="1">
    <webPr sourceData="1" parsePre="1" consecutive="1" xl2000="1" htmlTables="1"/>
  </connection>
</connections>
</file>

<file path=xl/sharedStrings.xml><?xml version="1.0" encoding="utf-8"?>
<sst xmlns="http://schemas.openxmlformats.org/spreadsheetml/2006/main" count="2117" uniqueCount="843">
  <si>
    <t>#</t>
  </si>
  <si>
    <t>CN</t>
  </si>
  <si>
    <t>Pilot</t>
  </si>
  <si>
    <t>Glider</t>
  </si>
  <si>
    <t>Total</t>
  </si>
  <si>
    <t>DI</t>
  </si>
  <si>
    <t>Std. Cirrus</t>
  </si>
  <si>
    <t>Discus CS</t>
  </si>
  <si>
    <t>SI</t>
  </si>
  <si>
    <t>LK</t>
  </si>
  <si>
    <t>VSO-10</t>
  </si>
  <si>
    <t>Nitra</t>
  </si>
  <si>
    <t>Trnava</t>
  </si>
  <si>
    <t>Bratislava</t>
  </si>
  <si>
    <t>Korigované body</t>
  </si>
  <si>
    <t>Aeroklub</t>
  </si>
  <si>
    <t>Súťaž</t>
  </si>
  <si>
    <t>Poradie</t>
  </si>
  <si>
    <t>Partizánske</t>
  </si>
  <si>
    <t>SVK</t>
  </si>
  <si>
    <t>Jiri Kusbach</t>
  </si>
  <si>
    <t>LS 8</t>
  </si>
  <si>
    <t>Tibor Noga</t>
  </si>
  <si>
    <t>DG 100</t>
  </si>
  <si>
    <t>NIT</t>
  </si>
  <si>
    <t>Edmund Schuller</t>
  </si>
  <si>
    <t xml:space="preserve">Noga Tibor </t>
  </si>
  <si>
    <t xml:space="preserve">Sopirjak Jozef </t>
  </si>
  <si>
    <t xml:space="preserve">Schuller Edmund </t>
  </si>
  <si>
    <t>ASW 19</t>
  </si>
  <si>
    <t>Discus 2b</t>
  </si>
  <si>
    <t>Klub</t>
  </si>
  <si>
    <t>SX</t>
  </si>
  <si>
    <t>Jozef Sopirjak</t>
  </si>
  <si>
    <t>G1</t>
  </si>
  <si>
    <t>MF</t>
  </si>
  <si>
    <t>Prievidza</t>
  </si>
  <si>
    <t>ZFK</t>
  </si>
  <si>
    <t>0,9</t>
  </si>
  <si>
    <t>Počet pilotov:</t>
  </si>
  <si>
    <t>Súťažné dni:</t>
  </si>
  <si>
    <t>FPS:</t>
  </si>
  <si>
    <t>FPSD:</t>
  </si>
  <si>
    <t>Team</t>
  </si>
  <si>
    <t>MJ</t>
  </si>
  <si>
    <t>Marek Straka</t>
  </si>
  <si>
    <t>Benedikt Laho</t>
  </si>
  <si>
    <t xml:space="preserve">Straka Marek </t>
  </si>
  <si>
    <t xml:space="preserve">Laho Benedikt </t>
  </si>
  <si>
    <t>ASW 20</t>
  </si>
  <si>
    <t>WW</t>
  </si>
  <si>
    <t>DZ</t>
  </si>
  <si>
    <t>FM</t>
  </si>
  <si>
    <t>Straka Marek  Celková hodnota</t>
  </si>
  <si>
    <t>Sopirjak Jozef  Celková hodnota</t>
  </si>
  <si>
    <t>Schuller Edmund  Celková hodnota</t>
  </si>
  <si>
    <t>Noga Tibor  Celková hodnota</t>
  </si>
  <si>
    <t>AB</t>
  </si>
  <si>
    <t>JH</t>
  </si>
  <si>
    <t>Žilina</t>
  </si>
  <si>
    <t>J2</t>
  </si>
  <si>
    <t>AR</t>
  </si>
  <si>
    <t>B</t>
  </si>
  <si>
    <t>SGC Martin</t>
  </si>
  <si>
    <t>ZS</t>
  </si>
  <si>
    <t>T</t>
  </si>
  <si>
    <t>ASW 19B</t>
  </si>
  <si>
    <t>Samuel Posluch</t>
  </si>
  <si>
    <t>Duo Discus</t>
  </si>
  <si>
    <t>SJ</t>
  </si>
  <si>
    <t xml:space="preserve">Posluch Samuel </t>
  </si>
  <si>
    <t>Posluch Samuel  Celková hodnota</t>
  </si>
  <si>
    <t>SZD-55 Promyk</t>
  </si>
  <si>
    <t>Ivan Novak</t>
  </si>
  <si>
    <t>LS-4</t>
  </si>
  <si>
    <t>Juraj Sidor</t>
  </si>
  <si>
    <t>DD</t>
  </si>
  <si>
    <t xml:space="preserve">Sidor Juraj </t>
  </si>
  <si>
    <t>AU</t>
  </si>
  <si>
    <t>POL</t>
  </si>
  <si>
    <t>II</t>
  </si>
  <si>
    <t>Miloslav Cink</t>
  </si>
  <si>
    <t>Hranice</t>
  </si>
  <si>
    <t>HM</t>
  </si>
  <si>
    <t>Alfoldi Repülőklub</t>
  </si>
  <si>
    <t>DR</t>
  </si>
  <si>
    <t>Jan Keher</t>
  </si>
  <si>
    <t xml:space="preserve">Keher Jan </t>
  </si>
  <si>
    <t>Arcus T</t>
  </si>
  <si>
    <t>Arcus M</t>
  </si>
  <si>
    <t>AK Trnava</t>
  </si>
  <si>
    <t>Keher Jan  Celková hodnota</t>
  </si>
  <si>
    <t>Sidor Juraj  Celková hodnota</t>
  </si>
  <si>
    <t>Celkový súčet</t>
  </si>
  <si>
    <t>KO</t>
  </si>
  <si>
    <t>FKS:</t>
  </si>
  <si>
    <t>NM</t>
  </si>
  <si>
    <t>JB</t>
  </si>
  <si>
    <t>P</t>
  </si>
  <si>
    <t>Gintas Zube</t>
  </si>
  <si>
    <t>AK</t>
  </si>
  <si>
    <t>DJ</t>
  </si>
  <si>
    <t>Jan Paepke</t>
  </si>
  <si>
    <t>SFC Riesa-Canitz</t>
  </si>
  <si>
    <t>Alberto Rizzi</t>
  </si>
  <si>
    <t>Jozef Sobek</t>
  </si>
  <si>
    <t>TAT</t>
  </si>
  <si>
    <t>Luhačovice</t>
  </si>
  <si>
    <t>LL</t>
  </si>
  <si>
    <t>LS 1 f</t>
  </si>
  <si>
    <t xml:space="preserve">Rizzi Alberto </t>
  </si>
  <si>
    <t xml:space="preserve">Sobek Jozef </t>
  </si>
  <si>
    <t>Rizzi Alberto  Celková hodnota</t>
  </si>
  <si>
    <t>Sobek Jozef  Celková hodnota</t>
  </si>
  <si>
    <t>EL</t>
  </si>
  <si>
    <t>OI</t>
  </si>
  <si>
    <t>BA4</t>
  </si>
  <si>
    <t>H</t>
  </si>
  <si>
    <t>2X</t>
  </si>
  <si>
    <t>Janus C (FG)</t>
  </si>
  <si>
    <t>ZF</t>
  </si>
  <si>
    <t>ASG-29E /18m</t>
  </si>
  <si>
    <t>IGC</t>
  </si>
  <si>
    <t>Discus 2T /18m</t>
  </si>
  <si>
    <t>A4</t>
  </si>
  <si>
    <t>RD</t>
  </si>
  <si>
    <t>MJ1</t>
  </si>
  <si>
    <t>Milan Lojdl</t>
  </si>
  <si>
    <t>Matej Petrik</t>
  </si>
  <si>
    <t>LB</t>
  </si>
  <si>
    <t>HUN</t>
  </si>
  <si>
    <t xml:space="preserve">Lojdl Milan </t>
  </si>
  <si>
    <t xml:space="preserve">Petrik Matej </t>
  </si>
  <si>
    <t>Petrik Matej  Celková hodnota</t>
  </si>
  <si>
    <t>Lojdl Milan  Celková hodnota</t>
  </si>
  <si>
    <t>Laho Benedikt  Celková hodnota</t>
  </si>
  <si>
    <t>RZ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</si>
  <si>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</si>
  <si>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</si>
  <si>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</si>
  <si>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</si>
  <si>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</si>
  <si>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</si>
  <si>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</si>
  <si>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</si>
  <si>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</si>
  <si>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</si>
  <si>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</si>
  <si>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</si>
  <si>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</si>
  <si>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</si>
  <si>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</si>
  <si>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</si>
  <si>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</si>
  <si>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</si>
  <si>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</si>
  <si>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</si>
  <si>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</si>
  <si>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</si>
  <si>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</si>
  <si>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</si>
  <si>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</si>
  <si>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</si>
  <si>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</si>
  <si>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</si>
  <si>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</si>
  <si>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</si>
  <si>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</si>
  <si>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</si>
  <si>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</si>
  <si>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</si>
  <si>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</si>
  <si>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</si>
  <si>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</si>
  <si>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</si>
  <si>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</si>
  <si>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</si>
  <si>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</si>
  <si>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</si>
  <si>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</si>
  <si>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</si>
  <si>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</si>
  <si>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</si>
  <si>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</si>
  <si>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</si>
  <si>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</si>
  <si>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</si>
  <si>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</si>
  <si>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</si>
  <si>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</si>
  <si>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</si>
  <si>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</si>
  <si>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</si>
  <si>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</si>
  <si>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</si>
  <si>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</si>
  <si>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</si>
  <si>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</si>
  <si>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</si>
  <si>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</si>
  <si>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</si>
  <si>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</si>
  <si>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</si>
  <si>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</si>
  <si>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GO</t>
  </si>
  <si>
    <t>Jože Verdev</t>
  </si>
  <si>
    <t>BS</t>
  </si>
  <si>
    <t>Stanislaw Biela</t>
  </si>
  <si>
    <t>Nowy Targ</t>
  </si>
  <si>
    <t>JS1-C 21</t>
  </si>
  <si>
    <t>ASW 24WL</t>
  </si>
  <si>
    <t>Peter Abonyi</t>
  </si>
  <si>
    <t>9E</t>
  </si>
  <si>
    <t>Standard</t>
  </si>
  <si>
    <t>František Sobek</t>
  </si>
  <si>
    <t>CV</t>
  </si>
  <si>
    <t>G 103 Twin II</t>
  </si>
  <si>
    <t>Ludovit Homola</t>
  </si>
  <si>
    <t>Stefan Liska</t>
  </si>
  <si>
    <t xml:space="preserve">Abonyi Peter </t>
  </si>
  <si>
    <t xml:space="preserve">Hrčka Zdeno </t>
  </si>
  <si>
    <t xml:space="preserve">Jurovicova Ivana </t>
  </si>
  <si>
    <t xml:space="preserve">Liska Stefan </t>
  </si>
  <si>
    <t>Abonyi Peter  Celková hodnota</t>
  </si>
  <si>
    <t>Hrčka Zdeno  Celková hodnota</t>
  </si>
  <si>
    <t>Jurovicova Ivana  Celková hodnota</t>
  </si>
  <si>
    <t>Liska Stefan  Celková hodnota</t>
  </si>
  <si>
    <t>EF</t>
  </si>
  <si>
    <t>Martin</t>
  </si>
  <si>
    <t>C101A Pegase</t>
  </si>
  <si>
    <t>0,5</t>
  </si>
  <si>
    <t>Ivan Kotvas</t>
  </si>
  <si>
    <t>Discus 2T/18m</t>
  </si>
  <si>
    <t>N6</t>
  </si>
  <si>
    <t>AK MARTIN</t>
  </si>
  <si>
    <t>ZD</t>
  </si>
  <si>
    <t>AK BRATISLAVA</t>
  </si>
  <si>
    <t>Roman Petro</t>
  </si>
  <si>
    <t>AK NITRA</t>
  </si>
  <si>
    <t>SA</t>
  </si>
  <si>
    <t>AK Sp. Nova Ves</t>
  </si>
  <si>
    <t>AK TRENCIN</t>
  </si>
  <si>
    <t>AK PARTIZANSKE</t>
  </si>
  <si>
    <t>CK</t>
  </si>
  <si>
    <t>AK NOVE ZAMKY</t>
  </si>
  <si>
    <t>AK KOSICE</t>
  </si>
  <si>
    <t>AK PRESOV</t>
  </si>
  <si>
    <t>AK HOLIC</t>
  </si>
  <si>
    <t>1</t>
  </si>
  <si>
    <t>CZK</t>
  </si>
  <si>
    <t>AK TRNAVA</t>
  </si>
  <si>
    <t>AL</t>
  </si>
  <si>
    <t>TA3</t>
  </si>
  <si>
    <t>AK POPRAD</t>
  </si>
  <si>
    <t>AE</t>
  </si>
  <si>
    <t>Eduard Niko</t>
  </si>
  <si>
    <t>PA</t>
  </si>
  <si>
    <t>LD</t>
  </si>
  <si>
    <t>LKKM</t>
  </si>
  <si>
    <t>Dusan Zubak</t>
  </si>
  <si>
    <t>AK BANSKA BYSTRICA</t>
  </si>
  <si>
    <t>Oldrich Spaniel</t>
  </si>
  <si>
    <t>Martin Toman</t>
  </si>
  <si>
    <t>std. Cirrus</t>
  </si>
  <si>
    <t>Jan Zubak</t>
  </si>
  <si>
    <t>Astir CS-77</t>
  </si>
  <si>
    <t>VP</t>
  </si>
  <si>
    <t>HC</t>
  </si>
  <si>
    <t>TW</t>
  </si>
  <si>
    <t>Marian Szabo</t>
  </si>
  <si>
    <t>VT-116</t>
  </si>
  <si>
    <t>0,7</t>
  </si>
  <si>
    <t>Miloš Ťapušík</t>
  </si>
  <si>
    <t>DG 1000/20m</t>
  </si>
  <si>
    <t>Miloš Mach</t>
  </si>
  <si>
    <t>Tibor Arpáš</t>
  </si>
  <si>
    <t>M9</t>
  </si>
  <si>
    <t>Marek Imrich</t>
  </si>
  <si>
    <t>DG 202</t>
  </si>
  <si>
    <t>FP</t>
  </si>
  <si>
    <t>Petra Pískatá</t>
  </si>
  <si>
    <t>Malév</t>
  </si>
  <si>
    <t>PLR</t>
  </si>
  <si>
    <t>Šaleški Aeroklub</t>
  </si>
  <si>
    <t>JS1-CTJ 18</t>
  </si>
  <si>
    <t>Janos Sindely</t>
  </si>
  <si>
    <t>Duo Discus XLT</t>
  </si>
  <si>
    <t>GER</t>
  </si>
  <si>
    <t>RR</t>
  </si>
  <si>
    <t>I5</t>
  </si>
  <si>
    <t>YZ</t>
  </si>
  <si>
    <t>Milan Boroš</t>
  </si>
  <si>
    <t>J3</t>
  </si>
  <si>
    <t>František Ehn</t>
  </si>
  <si>
    <t>Jaroslav Kareš</t>
  </si>
  <si>
    <t>Zdeno Hrčka</t>
  </si>
  <si>
    <t>Michal Baxa</t>
  </si>
  <si>
    <t>N</t>
  </si>
  <si>
    <t>Igor Ott</t>
  </si>
  <si>
    <t>Centrair C-101A Pegase</t>
  </si>
  <si>
    <t>Nové Zámky</t>
  </si>
  <si>
    <t>LX</t>
  </si>
  <si>
    <t>Ján Divok</t>
  </si>
  <si>
    <t>J</t>
  </si>
  <si>
    <t>Maroš Divok</t>
  </si>
  <si>
    <t>VI</t>
  </si>
  <si>
    <t>Ventus 2b 15m</t>
  </si>
  <si>
    <t>Lukáš Benedikt</t>
  </si>
  <si>
    <t>AD</t>
  </si>
  <si>
    <t>DK</t>
  </si>
  <si>
    <t>Križanov</t>
  </si>
  <si>
    <t>Ivana Jurovicova</t>
  </si>
  <si>
    <t xml:space="preserve">Hupka Peter </t>
  </si>
  <si>
    <t xml:space="preserve">Vysny Juraj </t>
  </si>
  <si>
    <t xml:space="preserve">Kotvas Ivan </t>
  </si>
  <si>
    <t xml:space="preserve">Petro Roman </t>
  </si>
  <si>
    <t xml:space="preserve">Vasek Bohumil </t>
  </si>
  <si>
    <t xml:space="preserve">Srank Milos </t>
  </si>
  <si>
    <t xml:space="preserve">Mikulas Erik </t>
  </si>
  <si>
    <t xml:space="preserve">Studienka Branislav </t>
  </si>
  <si>
    <t xml:space="preserve">Belakova Gabriela </t>
  </si>
  <si>
    <t xml:space="preserve">Niko Eduard </t>
  </si>
  <si>
    <t xml:space="preserve">Zubak Dusan </t>
  </si>
  <si>
    <t xml:space="preserve">Spaniel Oldrich </t>
  </si>
  <si>
    <t xml:space="preserve">Toman Martin </t>
  </si>
  <si>
    <t xml:space="preserve">Zubak Jan </t>
  </si>
  <si>
    <t xml:space="preserve">Szabo Marian </t>
  </si>
  <si>
    <t xml:space="preserve">Sobek František </t>
  </si>
  <si>
    <t xml:space="preserve">Imrich Marek </t>
  </si>
  <si>
    <t xml:space="preserve">Boroš Milan </t>
  </si>
  <si>
    <t xml:space="preserve">Ehn František </t>
  </si>
  <si>
    <t>Belakova Gabriela  Celková hodnota</t>
  </si>
  <si>
    <t>Boroš Milan  Celková hodnota</t>
  </si>
  <si>
    <t>Ehn František  Celková hodnota</t>
  </si>
  <si>
    <t>Imrich Marek  Celková hodnota</t>
  </si>
  <si>
    <t>Kotvas Ivan  Celková hodnota</t>
  </si>
  <si>
    <t>Mikulas Erik  Celková hodnota</t>
  </si>
  <si>
    <t>Niko Eduard  Celková hodnota</t>
  </si>
  <si>
    <t>Petro Roman  Celková hodnota</t>
  </si>
  <si>
    <t>Sobek František  Celková hodnota</t>
  </si>
  <si>
    <t>Spaniel Oldrich  Celková hodnota</t>
  </si>
  <si>
    <t>Srank Milos  Celková hodnota</t>
  </si>
  <si>
    <t>Studienka Branislav  Celková hodnota</t>
  </si>
  <si>
    <t>Szabo Marian  Celková hodnota</t>
  </si>
  <si>
    <t>Toman Martin  Celková hodnota</t>
  </si>
  <si>
    <t>Vasek Bohumil  Celková hodnota</t>
  </si>
  <si>
    <t>Vysny Juraj  Celková hodnota</t>
  </si>
  <si>
    <t>Zubak Dusan  Celková hodnota</t>
  </si>
  <si>
    <t>Zubak Jan  Celková hodnota</t>
  </si>
  <si>
    <t>69.</t>
  </si>
  <si>
    <t>70.</t>
  </si>
  <si>
    <t>71.</t>
  </si>
  <si>
    <t>72.</t>
  </si>
  <si>
    <t>73.</t>
  </si>
  <si>
    <t>74.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</si>
  <si>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</si>
  <si>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</si>
  <si>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</si>
  <si>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</si>
  <si>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</si>
  <si>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</si>
  <si>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</si>
  <si>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</si>
  <si>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</si>
  <si>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</si>
  <si>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</si>
  <si>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</si>
  <si>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</si>
  <si>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</si>
  <si>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</si>
  <si>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</si>
  <si>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</si>
  <si>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</si>
  <si>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</si>
  <si>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</si>
  <si>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</si>
  <si>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</si>
  <si>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</si>
  <si>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</si>
  <si>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</si>
  <si>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</si>
  <si>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Trogár 2021</t>
  </si>
  <si>
    <t xml:space="preserve">Nitra, Slovakia,   4 April 2021 – 11 April 2021 </t>
  </si>
  <si>
    <t xml:space="preserve">Toggle navigation </t>
  </si>
  <si>
    <t>News</t>
  </si>
  <si>
    <t>Pilots</t>
  </si>
  <si>
    <t>Tasks &amp; results</t>
  </si>
  <si>
    <t>Downloads</t>
  </si>
  <si>
    <t>Gallery</t>
  </si>
  <si>
    <t>čeština</t>
  </si>
  <si>
    <t>Deutsch</t>
  </si>
  <si>
    <t>English</t>
  </si>
  <si>
    <t>British English</t>
  </si>
  <si>
    <t>français</t>
  </si>
  <si>
    <t>slovenščina</t>
  </si>
  <si>
    <t>Tasks &amp; Results</t>
  </si>
  <si>
    <t>No task</t>
  </si>
  <si>
    <t>About</t>
  </si>
  <si>
    <t>Privacy policy</t>
  </si>
  <si>
    <t>© 2000 – 2021 Naviter, d.o.o.</t>
  </si>
  <si>
    <t xml:space="preserve"> Sign in </t>
  </si>
  <si>
    <t xml:space="preserve">‹ › × </t>
  </si>
  <si>
    <t>Slovak Gliding Championship 2021</t>
  </si>
  <si>
    <t xml:space="preserve">Nitra, Slovakia,   20 June 2021 – 2 July 2021 </t>
  </si>
  <si>
    <t>Tibor Frátrik</t>
  </si>
  <si>
    <t>Pegase C-101A</t>
  </si>
  <si>
    <t>Josef Kožár</t>
  </si>
  <si>
    <t>Milan Surovčík Jr.</t>
  </si>
  <si>
    <t>Michal Lešinger</t>
  </si>
  <si>
    <t>Moravská Třebová</t>
  </si>
  <si>
    <t>MA</t>
  </si>
  <si>
    <t>LS 4</t>
  </si>
  <si>
    <t>Filip Pecháč</t>
  </si>
  <si>
    <t>Martin Šnirc</t>
  </si>
  <si>
    <t>DG 400/17m</t>
  </si>
  <si>
    <t>Martin Šabľa</t>
  </si>
  <si>
    <t>Radoslav Čagala</t>
  </si>
  <si>
    <t>DG-400/17m</t>
  </si>
  <si>
    <t>SGC Dražkovce</t>
  </si>
  <si>
    <t>MP</t>
  </si>
  <si>
    <t>Daniel Smolka</t>
  </si>
  <si>
    <t>Jiří Kusbach</t>
  </si>
  <si>
    <t>KKB-15FES</t>
  </si>
  <si>
    <t>Lučenec</t>
  </si>
  <si>
    <t>Šimon Šiška</t>
  </si>
  <si>
    <t>Trenčín</t>
  </si>
  <si>
    <t>G 102 Astir Std III</t>
  </si>
  <si>
    <t>Holíč</t>
  </si>
  <si>
    <t>Juraj Dudáš</t>
  </si>
  <si>
    <t>Laho &amp; Mikula</t>
  </si>
  <si>
    <t>Janus CM FG</t>
  </si>
  <si>
    <t>Peter Klepáč</t>
  </si>
  <si>
    <t>Grob Astir CS G102</t>
  </si>
  <si>
    <t>Jozef Dúc</t>
  </si>
  <si>
    <t>PMSR 2021 klub</t>
  </si>
  <si>
    <t>Meter 15</t>
  </si>
  <si>
    <t>Plzeň-Letkov</t>
  </si>
  <si>
    <t>LS 8b</t>
  </si>
  <si>
    <t>FX</t>
  </si>
  <si>
    <t>Pavel Loužecký</t>
  </si>
  <si>
    <t>Přibyslav</t>
  </si>
  <si>
    <t>LS 8t/15m</t>
  </si>
  <si>
    <t>Spišská Nová Ves</t>
  </si>
  <si>
    <t>Viktória Divoková</t>
  </si>
  <si>
    <t>XM</t>
  </si>
  <si>
    <t>Karel Novák</t>
  </si>
  <si>
    <t>Mladá Boleslav</t>
  </si>
  <si>
    <t>JS 3/15m</t>
  </si>
  <si>
    <t>Peter Jánoška</t>
  </si>
  <si>
    <t>LS 6c/15m</t>
  </si>
  <si>
    <t>Dominik Jančík</t>
  </si>
  <si>
    <t>Ventus 2b</t>
  </si>
  <si>
    <t>Dana Nováková</t>
  </si>
  <si>
    <t>LS 8/15m</t>
  </si>
  <si>
    <t>AX</t>
  </si>
  <si>
    <t>Jana Trešlová</t>
  </si>
  <si>
    <t>Raná</t>
  </si>
  <si>
    <t>Ventus 2ax</t>
  </si>
  <si>
    <t>Discus 2c/15m</t>
  </si>
  <si>
    <t>PMSR 20201 15 m</t>
  </si>
  <si>
    <t>CZ</t>
  </si>
  <si>
    <t>Combi</t>
  </si>
  <si>
    <t>Radek Krejčiřík</t>
  </si>
  <si>
    <t>LKHN Hranice</t>
  </si>
  <si>
    <t>JS1-C 21 EVO</t>
  </si>
  <si>
    <t>EP</t>
  </si>
  <si>
    <t>Pavol Černý</t>
  </si>
  <si>
    <t>Shark 304MS</t>
  </si>
  <si>
    <t>Branislav Jesenský</t>
  </si>
  <si>
    <t>Ventus 2cxt/18m</t>
  </si>
  <si>
    <t>W</t>
  </si>
  <si>
    <t>Viliam Kubovčík</t>
  </si>
  <si>
    <t>AK Poprad</t>
  </si>
  <si>
    <t>VB</t>
  </si>
  <si>
    <t>Petr Krejčiřík</t>
  </si>
  <si>
    <t>JS3/18m</t>
  </si>
  <si>
    <t>Ondřej Bordovský</t>
  </si>
  <si>
    <t>Krnov</t>
  </si>
  <si>
    <t>Ventus c/17,6m</t>
  </si>
  <si>
    <t>Vladimír Foltín</t>
  </si>
  <si>
    <t>Petr Hotový</t>
  </si>
  <si>
    <t>Česká Lípa</t>
  </si>
  <si>
    <t>JS1-B 18m</t>
  </si>
  <si>
    <t>Discus 2cT/18m</t>
  </si>
  <si>
    <t>QZ</t>
  </si>
  <si>
    <t>ASG-29/18m</t>
  </si>
  <si>
    <t>ZI</t>
  </si>
  <si>
    <t>Jan Kovalčík</t>
  </si>
  <si>
    <t>Discus 2c FES/18m</t>
  </si>
  <si>
    <t>Peter Pokorný</t>
  </si>
  <si>
    <t>ASG 29E/18m</t>
  </si>
  <si>
    <t>Tomáš Bobok</t>
  </si>
  <si>
    <t>CAR</t>
  </si>
  <si>
    <t>Jakubčák &amp; Kollár</t>
  </si>
  <si>
    <t>Gabriela Beláková</t>
  </si>
  <si>
    <t>DUO</t>
  </si>
  <si>
    <t>Sitár &amp; Horňák</t>
  </si>
  <si>
    <t>Ventus 2cx/18m</t>
  </si>
  <si>
    <t>Jurovic &amp; Maňka</t>
  </si>
  <si>
    <t>Hupka &amp; Sádovský</t>
  </si>
  <si>
    <t>DG 1000T/20m</t>
  </si>
  <si>
    <t>Lubomír Doupal</t>
  </si>
  <si>
    <t>Ventus 2cxm/18m</t>
  </si>
  <si>
    <t>Ružomberok</t>
  </si>
  <si>
    <t>Ventus 3 FES/18m</t>
  </si>
  <si>
    <t>PMSR 20201 Combi</t>
  </si>
  <si>
    <t>41. Memoriál Alexandra Makarenka 2021</t>
  </si>
  <si>
    <t xml:space="preserve">Male Bielice, Slovakia,   4 July 2021 – 17 July 2021 </t>
  </si>
  <si>
    <t>Klubová trieda</t>
  </si>
  <si>
    <t>Club</t>
  </si>
  <si>
    <t>Bohumil Vasek</t>
  </si>
  <si>
    <t>C101AP Pegase</t>
  </si>
  <si>
    <t>AM</t>
  </si>
  <si>
    <t>Belusko &amp; Pavlinský</t>
  </si>
  <si>
    <t>Centrair 201B Marianne</t>
  </si>
  <si>
    <t>HS</t>
  </si>
  <si>
    <t>MAREK SEMAN</t>
  </si>
  <si>
    <t>C101-D Pegase</t>
  </si>
  <si>
    <t>DG 101G ELAN</t>
  </si>
  <si>
    <t>TZ</t>
  </si>
  <si>
    <t>ANTON ZELENAJ</t>
  </si>
  <si>
    <t>ASW 15B</t>
  </si>
  <si>
    <t>PF</t>
  </si>
  <si>
    <t>PETER FIDLER</t>
  </si>
  <si>
    <t>AK PARTIZANKSE</t>
  </si>
  <si>
    <t>Cirrus/Cirrus VTC 17.74</t>
  </si>
  <si>
    <t>JOZEF ZABKA</t>
  </si>
  <si>
    <t>Krak &amp; Kraková</t>
  </si>
  <si>
    <t>Tvin Asir G103</t>
  </si>
  <si>
    <t>MARTIN MARINCAK</t>
  </si>
  <si>
    <t>FRANTISEK MICHALIK</t>
  </si>
  <si>
    <t>DG 300</t>
  </si>
  <si>
    <t>MAROS OKOS</t>
  </si>
  <si>
    <t>PETER GOSSANYI</t>
  </si>
  <si>
    <t>Branislav Studienka</t>
  </si>
  <si>
    <t>Std. Astir III</t>
  </si>
  <si>
    <t>MIROSLAV MLYNARIK</t>
  </si>
  <si>
    <t>MARTINA MLYNARIKOVA</t>
  </si>
  <si>
    <t>GL</t>
  </si>
  <si>
    <t>MARTIN GANOVSKY</t>
  </si>
  <si>
    <t>M2</t>
  </si>
  <si>
    <t>Katarína Kraková</t>
  </si>
  <si>
    <t>FI</t>
  </si>
  <si>
    <t>RADIM STOKLASA</t>
  </si>
  <si>
    <t>L 13A Blanik</t>
  </si>
  <si>
    <t>JURAJ BORCHA</t>
  </si>
  <si>
    <t>LS</t>
  </si>
  <si>
    <t>Erik Mikulas</t>
  </si>
  <si>
    <t>MAM 2021 Klub</t>
  </si>
  <si>
    <t>Kombi trieda</t>
  </si>
  <si>
    <t>VV</t>
  </si>
  <si>
    <t>MAREK STRAKA</t>
  </si>
  <si>
    <t>Milos Srank</t>
  </si>
  <si>
    <t>MILAN LOJDL</t>
  </si>
  <si>
    <t>RK</t>
  </si>
  <si>
    <t>ROMAN KOSTELNIK</t>
  </si>
  <si>
    <t>VY</t>
  </si>
  <si>
    <t>IVAN CHABADA</t>
  </si>
  <si>
    <t>Jan Hrncirik</t>
  </si>
  <si>
    <t>DANIEL KRONEK</t>
  </si>
  <si>
    <t>SGC DRAZKOVCE</t>
  </si>
  <si>
    <t>RJ</t>
  </si>
  <si>
    <t>JAN JAGOS</t>
  </si>
  <si>
    <t>MAM 2021 Kombi</t>
  </si>
  <si>
    <t>Trogár 2 2021</t>
  </si>
  <si>
    <t xml:space="preserve">Nitra, Slovakia,   24 July 2021 – 1 August 2021 </t>
  </si>
  <si>
    <t>Ventus 2</t>
  </si>
  <si>
    <t>LS 6/17.5m</t>
  </si>
  <si>
    <t>Trogar 2 2021</t>
  </si>
  <si>
    <t>Trogar 2 2022</t>
  </si>
  <si>
    <t>Trogar 2 2023</t>
  </si>
  <si>
    <t>Trogar 2 2024</t>
  </si>
  <si>
    <t>Trogar 2 2025</t>
  </si>
  <si>
    <t>SARISCUP GLIDING 2021</t>
  </si>
  <si>
    <t xml:space="preserve">Ražňany, Slovakia,   31 July 2021 – 8 August 2021 </t>
  </si>
  <si>
    <t>AK SABINOV</t>
  </si>
  <si>
    <t>FF</t>
  </si>
  <si>
    <t>Peter Hupka</t>
  </si>
  <si>
    <t>C-101A Pegase</t>
  </si>
  <si>
    <t>Oldtimer Pribina Star 2021</t>
  </si>
  <si>
    <t xml:space="preserve">Nitra, Slovakia,   7 August 2021 – 13 August 2021 </t>
  </si>
  <si>
    <t>NK</t>
  </si>
  <si>
    <t>Norbert Karolyi</t>
  </si>
  <si>
    <t>SZD-36 Cobra</t>
  </si>
  <si>
    <t>Vlada Abraham</t>
  </si>
  <si>
    <t>KA6cr</t>
  </si>
  <si>
    <t>Std Cirrus</t>
  </si>
  <si>
    <t>Std Libelle</t>
  </si>
  <si>
    <t>Juraj Vysny</t>
  </si>
  <si>
    <t>Senica</t>
  </si>
  <si>
    <t>303 Mosquito</t>
  </si>
  <si>
    <t>K6</t>
  </si>
  <si>
    <t>Peter Horňák</t>
  </si>
  <si>
    <t>Viktor Romancik</t>
  </si>
  <si>
    <t>STD LIBELLE</t>
  </si>
  <si>
    <t>AirSympatia Trenčín</t>
  </si>
  <si>
    <t>Vaclav Černý</t>
  </si>
  <si>
    <t>Slaný</t>
  </si>
  <si>
    <t>SOHAJ_2</t>
  </si>
  <si>
    <t>D5</t>
  </si>
  <si>
    <t>Radovan Uhelsky</t>
  </si>
  <si>
    <t>VT-16</t>
  </si>
  <si>
    <t>RM</t>
  </si>
  <si>
    <t>Peter Pätoprstý</t>
  </si>
  <si>
    <t>Nitra-fan</t>
  </si>
  <si>
    <t>Ivana Sidorova</t>
  </si>
  <si>
    <t>Olomouc</t>
  </si>
  <si>
    <t>SF27A</t>
  </si>
  <si>
    <t>Lucia Uhelská</t>
  </si>
  <si>
    <t>VT-116 Orlík 2</t>
  </si>
  <si>
    <t>Peter Fidler</t>
  </si>
  <si>
    <t>Ľuboš Benďák</t>
  </si>
  <si>
    <t>L 13 Blaník</t>
  </si>
  <si>
    <t>Jozef Ott</t>
  </si>
  <si>
    <t>Z-23 Honza</t>
  </si>
  <si>
    <t>LG-425 Šohaj</t>
  </si>
  <si>
    <t>Oldtimer Pribina 2021</t>
  </si>
  <si>
    <t>FCC Gliding 2021</t>
  </si>
  <si>
    <t xml:space="preserve">Prievidza, Slovakia,   1 August 2021 – 13 August 2021 </t>
  </si>
  <si>
    <t>Club Class</t>
  </si>
  <si>
    <t>Mlada Boleslav</t>
  </si>
  <si>
    <t>Milan Surovcik Jr.</t>
  </si>
  <si>
    <t>Judit Murati</t>
  </si>
  <si>
    <t>Malev</t>
  </si>
  <si>
    <t>ASW-20 C /15m</t>
  </si>
  <si>
    <t>Wojciech Domanski</t>
  </si>
  <si>
    <t>Peter Gonczi</t>
  </si>
  <si>
    <t>KI</t>
  </si>
  <si>
    <t>Olgierd Urbanczyk</t>
  </si>
  <si>
    <t>AOS Bezmiechowa</t>
  </si>
  <si>
    <t>Janus dvojí</t>
  </si>
  <si>
    <t>Staš Stankovic</t>
  </si>
  <si>
    <t>Aeroklub Novo mesto</t>
  </si>
  <si>
    <t>DG-100</t>
  </si>
  <si>
    <t>Filip</t>
  </si>
  <si>
    <t>Ryszard Bendkowski</t>
  </si>
  <si>
    <t>Warszawa</t>
  </si>
  <si>
    <t>SZD-48 Jantar Std. 2</t>
  </si>
  <si>
    <t>FCC 2021 Klub</t>
  </si>
  <si>
    <t>15 m class</t>
  </si>
  <si>
    <t>YA</t>
  </si>
  <si>
    <t>Jan Kotan</t>
  </si>
  <si>
    <t>Letnany</t>
  </si>
  <si>
    <t>Czeladzki &amp; Czubski</t>
  </si>
  <si>
    <t>Warszawski/KKGT</t>
  </si>
  <si>
    <t>KKB 15E-FES</t>
  </si>
  <si>
    <t>Jana Treslova</t>
  </si>
  <si>
    <t>Rana</t>
  </si>
  <si>
    <t>W8</t>
  </si>
  <si>
    <t>Jana Veprekova</t>
  </si>
  <si>
    <t>Dvur Kralove</t>
  </si>
  <si>
    <t>LS-8</t>
  </si>
  <si>
    <t>IYB</t>
  </si>
  <si>
    <t>Slavomir Valecko</t>
  </si>
  <si>
    <t>N1</t>
  </si>
  <si>
    <t>Oldrich Bartonik</t>
  </si>
  <si>
    <t>KKB 15</t>
  </si>
  <si>
    <t>KK</t>
  </si>
  <si>
    <t>Maciej Walasek</t>
  </si>
  <si>
    <t>Aeroklub Krakowski</t>
  </si>
  <si>
    <t>LS-6</t>
  </si>
  <si>
    <t>Discus 2T /15m</t>
  </si>
  <si>
    <t>FCC 2021 Kombi</t>
  </si>
  <si>
    <t>Combi class</t>
  </si>
  <si>
    <t>M</t>
  </si>
  <si>
    <t>Michael Streit</t>
  </si>
  <si>
    <t>LSC Burg Feuertein</t>
  </si>
  <si>
    <t>AS 33 /18m</t>
  </si>
  <si>
    <t>Miroslaw Izydorczak</t>
  </si>
  <si>
    <t>JS-1C 21</t>
  </si>
  <si>
    <t>Radek Krejcirik</t>
  </si>
  <si>
    <t>YAI</t>
  </si>
  <si>
    <t>Andre Weidlich</t>
  </si>
  <si>
    <t>LSV Ruhr-Lenne Iserlohn</t>
  </si>
  <si>
    <t>Jakubcak &amp; Sulirova</t>
  </si>
  <si>
    <t>LT/LAK</t>
  </si>
  <si>
    <t>Kollar &amp; Kromka</t>
  </si>
  <si>
    <t>Poprad</t>
  </si>
  <si>
    <t>Gabriela Belakova</t>
  </si>
  <si>
    <t>BY</t>
  </si>
  <si>
    <t>Zsolt Osi</t>
  </si>
  <si>
    <t>ACFH</t>
  </si>
  <si>
    <t>ASW-22BLE /26,58m (850 kg)</t>
  </si>
  <si>
    <t>Dana Novakova</t>
  </si>
  <si>
    <t>JS1-C 18</t>
  </si>
  <si>
    <t>LAK 17 AT 18m WL</t>
  </si>
  <si>
    <t>Szabadfi &amp; Toth</t>
  </si>
  <si>
    <t>MS</t>
  </si>
  <si>
    <t>Pavel Trojan</t>
  </si>
  <si>
    <t>Chrudim</t>
  </si>
  <si>
    <t>DG 808 C Competition WL</t>
  </si>
  <si>
    <t>HB</t>
  </si>
  <si>
    <t>Kapuy &amp; Reti</t>
  </si>
  <si>
    <t>MSE</t>
  </si>
  <si>
    <t>EB-29D 28,3m</t>
  </si>
  <si>
    <t>Jirka &amp; Doupal</t>
  </si>
  <si>
    <t>Zabreh</t>
  </si>
  <si>
    <t>HpH 304 TS Twin Shark MS (800 kg)</t>
  </si>
  <si>
    <t>Lukas Benedikt</t>
  </si>
  <si>
    <t>Ventus 3 F /18m</t>
  </si>
  <si>
    <t>FCC 2021 15 m</t>
  </si>
  <si>
    <t>SLO</t>
  </si>
  <si>
    <t>LT</t>
  </si>
  <si>
    <t>Septembrová cena 2021</t>
  </si>
  <si>
    <t xml:space="preserve">Trnava, Slovakia,   28 August 2021 – 1 September 2021 </t>
  </si>
  <si>
    <t>Mixed</t>
  </si>
  <si>
    <t>Task 1</t>
  </si>
  <si>
    <t>Meteo</t>
  </si>
  <si>
    <t>Daily</t>
  </si>
  <si>
    <t>Slovenský pohár 2021</t>
  </si>
  <si>
    <t xml:space="preserve">Frátrik Tibor </t>
  </si>
  <si>
    <t xml:space="preserve">Kožár Josef </t>
  </si>
  <si>
    <t xml:space="preserve">Pecháč Filip </t>
  </si>
  <si>
    <t xml:space="preserve">Šnirc Martin </t>
  </si>
  <si>
    <t xml:space="preserve">Šabľa Martin </t>
  </si>
  <si>
    <t xml:space="preserve">Čagala Radoslav </t>
  </si>
  <si>
    <t xml:space="preserve">Smolka Daniel </t>
  </si>
  <si>
    <t xml:space="preserve">Šiška Šimon </t>
  </si>
  <si>
    <t xml:space="preserve">Dudáš Juraj </t>
  </si>
  <si>
    <t xml:space="preserve">Klepáč Peter </t>
  </si>
  <si>
    <t xml:space="preserve">Dúc Jozef </t>
  </si>
  <si>
    <t xml:space="preserve">Arpáš Tibor </t>
  </si>
  <si>
    <t xml:space="preserve">Divok Maroš </t>
  </si>
  <si>
    <t xml:space="preserve">Divoková Viktória </t>
  </si>
  <si>
    <t xml:space="preserve">Jánoška Peter </t>
  </si>
  <si>
    <t xml:space="preserve">Jančík Dominik </t>
  </si>
  <si>
    <t xml:space="preserve">Mach Miloš </t>
  </si>
  <si>
    <t xml:space="preserve">Černý Pavol </t>
  </si>
  <si>
    <t xml:space="preserve">Jesenský Branislav </t>
  </si>
  <si>
    <t xml:space="preserve">Kubovčík Viliam </t>
  </si>
  <si>
    <t xml:space="preserve">Foltín Vladimír </t>
  </si>
  <si>
    <t xml:space="preserve">Divok Ján </t>
  </si>
  <si>
    <t xml:space="preserve">Kovalčík Jan </t>
  </si>
  <si>
    <t xml:space="preserve">Pokorný Peter </t>
  </si>
  <si>
    <t xml:space="preserve">Bobok Tomáš </t>
  </si>
  <si>
    <t xml:space="preserve">Benedikt Lukáš </t>
  </si>
  <si>
    <t xml:space="preserve">SEMAN MAREK </t>
  </si>
  <si>
    <t xml:space="preserve">ZELENAJ ANTON </t>
  </si>
  <si>
    <t xml:space="preserve">ZABKA JOZEF </t>
  </si>
  <si>
    <t xml:space="preserve">Homola Ludovit </t>
  </si>
  <si>
    <t xml:space="preserve">MARINCAK MARTIN </t>
  </si>
  <si>
    <t xml:space="preserve">MICHALIK FRANTISEK </t>
  </si>
  <si>
    <t xml:space="preserve">OKOS MAROS </t>
  </si>
  <si>
    <t xml:space="preserve">GOSSANYI PETER </t>
  </si>
  <si>
    <t xml:space="preserve">MLYNARIK MIROSLAV </t>
  </si>
  <si>
    <t xml:space="preserve">MLYNARIKOVA MARTINA </t>
  </si>
  <si>
    <t xml:space="preserve">GANOVSKY MARTIN </t>
  </si>
  <si>
    <t xml:space="preserve">Kraková Katarína </t>
  </si>
  <si>
    <t xml:space="preserve">STOKLASA RADIM </t>
  </si>
  <si>
    <t xml:space="preserve">BORCHA JURAJ </t>
  </si>
  <si>
    <t xml:space="preserve">KOSTELNIK ROMAN </t>
  </si>
  <si>
    <t xml:space="preserve">CHABADA IVAN </t>
  </si>
  <si>
    <t xml:space="preserve">Hrncirik Jan </t>
  </si>
  <si>
    <t xml:space="preserve">KRONEK DANIEL </t>
  </si>
  <si>
    <t xml:space="preserve">JAGOS JAN </t>
  </si>
  <si>
    <t xml:space="preserve">Ťapušík Miloš </t>
  </si>
  <si>
    <t>Sariscup 2021</t>
  </si>
  <si>
    <t xml:space="preserve">Karolyi Norbert </t>
  </si>
  <si>
    <t xml:space="preserve">Horňák Peter </t>
  </si>
  <si>
    <t xml:space="preserve">Romancik Viktor </t>
  </si>
  <si>
    <t xml:space="preserve">Uhelsky Radovan </t>
  </si>
  <si>
    <t xml:space="preserve">Pätoprstý Peter </t>
  </si>
  <si>
    <t xml:space="preserve">Sidorova Ivana </t>
  </si>
  <si>
    <t xml:space="preserve">Uhelská Lucia </t>
  </si>
  <si>
    <t xml:space="preserve">Baxa Michal </t>
  </si>
  <si>
    <t xml:space="preserve">Fidler Peter </t>
  </si>
  <si>
    <t xml:space="preserve">Benďák Ľuboš </t>
  </si>
  <si>
    <t xml:space="preserve">Ott Jozef </t>
  </si>
  <si>
    <t xml:space="preserve">Ott Igor </t>
  </si>
  <si>
    <t xml:space="preserve">Surovcik Jr. Milan </t>
  </si>
  <si>
    <t>Sitár Drahoš</t>
  </si>
  <si>
    <t>Krak Rastislav</t>
  </si>
  <si>
    <t>Kollar Michal</t>
  </si>
  <si>
    <t>Jurovic Matej</t>
  </si>
  <si>
    <t>Belusko Ľubomír</t>
  </si>
  <si>
    <t>Jakubcak Lubik</t>
  </si>
  <si>
    <t>Arpáš Tibor  Celková hodnota</t>
  </si>
  <si>
    <t>Baxa Michal  Celková hodnota</t>
  </si>
  <si>
    <t>Belusko Ľubomír Celková hodnota</t>
  </si>
  <si>
    <t>Benďák Ľuboš  Celková hodnota</t>
  </si>
  <si>
    <t>Benedikt Lukáš  Celková hodnota</t>
  </si>
  <si>
    <t>Bobok Tomáš  Celková hodnota</t>
  </si>
  <si>
    <t>BORCHA JURAJ  Celková hodnota</t>
  </si>
  <si>
    <t>Čagala Radoslav  Celková hodnota</t>
  </si>
  <si>
    <t>Černý Pavol  Celková hodnota</t>
  </si>
  <si>
    <t>Divok Ján  Celková hodnota</t>
  </si>
  <si>
    <t>Divok Maroš  Celková hodnota</t>
  </si>
  <si>
    <t>Divoková Viktória  Celková hodnota</t>
  </si>
  <si>
    <t>Dúc Jozef  Celková hodnota</t>
  </si>
  <si>
    <t>Dudáš Juraj  Celková hodnota</t>
  </si>
  <si>
    <t>Fidler Peter  Celková hodnota</t>
  </si>
  <si>
    <t>Foltín Vladimír  Celková hodnota</t>
  </si>
  <si>
    <t>Frátrik Tibor  Celková hodnota</t>
  </si>
  <si>
    <t>GANOVSKY MARTIN  Celková hodnota</t>
  </si>
  <si>
    <t>GOSSANYI PETER  Celková hodnota</t>
  </si>
  <si>
    <t>Homola Ludovit  Celková hodnota</t>
  </si>
  <si>
    <t>Horňák Peter  Celková hodnota</t>
  </si>
  <si>
    <t>Hrncirik Jan  Celková hodnota</t>
  </si>
  <si>
    <t>Hupka Peter  Celková hodnota</t>
  </si>
  <si>
    <t>CHABADA IVAN  Celková hodnota</t>
  </si>
  <si>
    <t>JAGOS JAN  Celková hodnota</t>
  </si>
  <si>
    <t>Jakubcak Lubik Celková hodnota</t>
  </si>
  <si>
    <t>Jančík Dominik  Celková hodnota</t>
  </si>
  <si>
    <t>Jánoška Peter  Celková hodnota</t>
  </si>
  <si>
    <t>Jesenský Branislav  Celková hodnota</t>
  </si>
  <si>
    <t>Jurovic Matej Celková hodnota</t>
  </si>
  <si>
    <t>Karolyi Norbert  Celková hodnota</t>
  </si>
  <si>
    <t>Klepáč Peter  Celková hodnota</t>
  </si>
  <si>
    <t>Kollar Michal Celková hodnota</t>
  </si>
  <si>
    <t>KOSTELNIK ROMAN  Celková hodnota</t>
  </si>
  <si>
    <t>Kovalčík Jan  Celková hodnota</t>
  </si>
  <si>
    <t>Kožár Josef  Celková hodnota</t>
  </si>
  <si>
    <t>Krak Rastislav Celková hodnota</t>
  </si>
  <si>
    <t>Kraková Katarína  Celková hodnota</t>
  </si>
  <si>
    <t>KRONEK DANIEL  Celková hodnota</t>
  </si>
  <si>
    <t>Kubovčík Viliam  Celková hodnota</t>
  </si>
  <si>
    <t>Mach Miloš  Celková hodnota</t>
  </si>
  <si>
    <t>MARINCAK MARTIN  Celková hodnota</t>
  </si>
  <si>
    <t>MICHALIK FRANTISEK  Celková hodnota</t>
  </si>
  <si>
    <t>MLYNARIK MIROSLAV  Celková hodnota</t>
  </si>
  <si>
    <t>MLYNARIKOVA MARTINA  Celková hodnota</t>
  </si>
  <si>
    <t>OKOS MAROS  Celková hodnota</t>
  </si>
  <si>
    <t>Ott Igor  Celková hodnota</t>
  </si>
  <si>
    <t>Ott Jozef  Celková hodnota</t>
  </si>
  <si>
    <t>Pätoprstý Peter  Celková hodnota</t>
  </si>
  <si>
    <t>Pecháč Filip  Celková hodnota</t>
  </si>
  <si>
    <t>Pokorný Peter  Celková hodnota</t>
  </si>
  <si>
    <t>Romancik Viktor  Celková hodnota</t>
  </si>
  <si>
    <t>SEMAN MAREK  Celková hodnota</t>
  </si>
  <si>
    <t>Sidorova Ivana  Celková hodnota</t>
  </si>
  <si>
    <t>Sitár Drahoš Celková hodnota</t>
  </si>
  <si>
    <t>Smolka Daniel  Celková hodnota</t>
  </si>
  <si>
    <t>STOKLASA RADIM  Celková hodnota</t>
  </si>
  <si>
    <t>Surovcik Jr. Milan  Celková hodnota</t>
  </si>
  <si>
    <t>Šabľa Martin  Celková hodnota</t>
  </si>
  <si>
    <t>Šiška Šimon  Celková hodnota</t>
  </si>
  <si>
    <t>Šnirc Martin  Celková hodnota</t>
  </si>
  <si>
    <t>Ťapušík Miloš  Celková hodnota</t>
  </si>
  <si>
    <t>Uhelská Lucia  Celková hodnota</t>
  </si>
  <si>
    <t>Uhelsky Radovan  Celková hodnota</t>
  </si>
  <si>
    <t>ZABKA JOZEF  Celková hodnota</t>
  </si>
  <si>
    <t>ZELENAJ ANTON  Celková hodnota</t>
  </si>
  <si>
    <t>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</si>
</sst>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b/>
      <sz val="10"/>
      <name val="Tahoma"/>
      <family val="2"/>
      <charset val="238"/>
    </font>
    <font>
      <b/>
      <sz val="14"/>
      <name val="Arial"/>
      <family val="2"/>
      <charset val="238"/>
    </font>
    <font>
      <b/>
      <sz val="10"/>
      <name val="Verdana"/>
      <family val="2"/>
    </font>
    <font>
      <b/>
      <sz val="12"/>
      <name val="Tahoma"/>
      <family val="2"/>
      <charset val="238"/>
    </font>
    <font>
      <sz val="12"/>
      <name val="Arial"/>
      <family val="2"/>
      <charset val="238"/>
    </font>
    <font>
      <sz val="10"/>
      <color indexed="63"/>
      <name val="Verdana"/>
      <family val="2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3" fontId="0" fillId="0" borderId="0" xfId="0" applyNumberFormat="1" applyAlignment="1"/>
    <xf numFmtId="49" fontId="6" fillId="0" borderId="0" xfId="0" applyNumberFormat="1" applyFont="1" applyAlignment="1">
      <alignment horizontal="center" vertical="top"/>
    </xf>
    <xf numFmtId="49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0" borderId="0" xfId="0" applyFont="1"/>
    <xf numFmtId="0" fontId="6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top"/>
    </xf>
    <xf numFmtId="0" fontId="2" fillId="0" borderId="0" xfId="0" applyFont="1"/>
    <xf numFmtId="0" fontId="3" fillId="0" borderId="0" xfId="0" applyFont="1" applyFill="1" applyAlignment="1">
      <alignment horizontal="left"/>
    </xf>
    <xf numFmtId="0" fontId="7" fillId="0" borderId="0" xfId="0" applyFont="1" applyFill="1"/>
    <xf numFmtId="3" fontId="7" fillId="0" borderId="0" xfId="0" applyNumberFormat="1" applyFont="1" applyFill="1" applyAlignment="1"/>
    <xf numFmtId="0" fontId="2" fillId="0" borderId="0" xfId="0" applyFon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results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lub_1" connectionId="9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klubova-trieda" connectionId="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lub" connectionId="1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pen" connectionId="4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pen" connectionId="5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club" connectionId="11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club" connectionId="1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pen" connectionId="8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pen" connectionId="6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club" connectionId="12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pen" connectionId="7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club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pen" connectionId="7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club" connectionId="13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results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4.bin"/><Relationship Id="rId4" Type="http://schemas.openxmlformats.org/officeDocument/2006/relationships/queryTable" Target="../queryTables/query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.xml"/><Relationship Id="rId2" Type="http://schemas.openxmlformats.org/officeDocument/2006/relationships/queryTable" Target="../queryTables/queryTable6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9.xml"/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1.xml"/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3.xml"/><Relationship Id="rId2" Type="http://schemas.openxmlformats.org/officeDocument/2006/relationships/queryTable" Target="../queryTables/queryTable12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5.xml"/><Relationship Id="rId2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6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pageSetUpPr fitToPage="1"/>
  </sheetPr>
  <dimension ref="A1:E256"/>
  <sheetViews>
    <sheetView tabSelected="1" workbookViewId="0">
      <selection activeCell="D15" sqref="D15"/>
    </sheetView>
  </sheetViews>
  <sheetFormatPr defaultRowHeight="12.75" outlineLevelRow="2" x14ac:dyDescent="0.2"/>
  <cols>
    <col min="1" max="1" width="10.28515625" bestFit="1" customWidth="1"/>
    <col min="2" max="2" width="41.85546875" bestFit="1" customWidth="1"/>
    <col min="3" max="3" width="19" bestFit="1" customWidth="1"/>
    <col min="4" max="4" width="21" bestFit="1" customWidth="1"/>
    <col min="5" max="5" width="27.5703125" bestFit="1" customWidth="1"/>
  </cols>
  <sheetData>
    <row r="1" spans="1:5" ht="18" x14ac:dyDescent="0.25">
      <c r="A1" s="20" t="s">
        <v>709</v>
      </c>
      <c r="B1" s="20"/>
      <c r="C1" s="20"/>
      <c r="D1" s="20"/>
      <c r="E1" s="20"/>
    </row>
    <row r="3" spans="1:5" s="3" customFormat="1" ht="15" customHeight="1" x14ac:dyDescent="0.2">
      <c r="A3" s="2" t="s">
        <v>17</v>
      </c>
      <c r="B3" s="2" t="s">
        <v>2</v>
      </c>
      <c r="C3" s="2" t="s">
        <v>15</v>
      </c>
      <c r="D3" s="2" t="s">
        <v>14</v>
      </c>
      <c r="E3" s="9" t="s">
        <v>16</v>
      </c>
    </row>
    <row r="4" spans="1:5" ht="15.75" hidden="1" customHeight="1" outlineLevel="2" x14ac:dyDescent="0.25">
      <c r="A4" s="12"/>
      <c r="B4" s="4" t="s">
        <v>769</v>
      </c>
      <c r="C4" t="s">
        <v>59</v>
      </c>
      <c r="D4" s="17">
        <v>5188.0893300248144</v>
      </c>
      <c r="E4" s="16" t="s">
        <v>638</v>
      </c>
    </row>
    <row r="5" spans="1:5" ht="15.75" hidden="1" customHeight="1" outlineLevel="2" collapsed="1" x14ac:dyDescent="0.25">
      <c r="A5" s="12"/>
      <c r="B5" s="4" t="s">
        <v>769</v>
      </c>
      <c r="C5" t="s">
        <v>59</v>
      </c>
      <c r="D5" s="6">
        <v>9714.3573039338498</v>
      </c>
      <c r="E5" s="10" t="s">
        <v>434</v>
      </c>
    </row>
    <row r="6" spans="1:5" ht="15.75" customHeight="1" outlineLevel="1" collapsed="1" x14ac:dyDescent="0.25">
      <c r="A6" s="12" t="s">
        <v>137</v>
      </c>
      <c r="B6" s="4" t="s">
        <v>833</v>
      </c>
      <c r="D6" s="6">
        <f>SUBTOTAL(9,D4:D5)</f>
        <v>14902.446633958665</v>
      </c>
      <c r="E6" s="10"/>
    </row>
    <row r="7" spans="1:5" ht="15.75" hidden="1" customHeight="1" outlineLevel="2" collapsed="1" x14ac:dyDescent="0.25">
      <c r="A7" s="12"/>
      <c r="B7" s="15" t="s">
        <v>775</v>
      </c>
      <c r="C7" s="16"/>
      <c r="D7" s="17">
        <v>7194.2060085836911</v>
      </c>
      <c r="E7" s="16" t="s">
        <v>662</v>
      </c>
    </row>
    <row r="8" spans="1:5" ht="15.75" hidden="1" customHeight="1" outlineLevel="2" x14ac:dyDescent="0.25">
      <c r="A8" s="12"/>
      <c r="B8" s="15" t="s">
        <v>775</v>
      </c>
      <c r="C8" t="s">
        <v>418</v>
      </c>
      <c r="D8" s="6">
        <v>6500.5994405221791</v>
      </c>
      <c r="E8" s="10" t="s">
        <v>505</v>
      </c>
    </row>
    <row r="9" spans="1:5" ht="15.75" customHeight="1" outlineLevel="1" collapsed="1" x14ac:dyDescent="0.25">
      <c r="A9" s="12" t="s">
        <v>138</v>
      </c>
      <c r="B9" s="15" t="s">
        <v>801</v>
      </c>
      <c r="D9" s="6">
        <f>SUBTOTAL(9,D7:D8)</f>
        <v>13694.80544910587</v>
      </c>
      <c r="E9" s="10"/>
    </row>
    <row r="10" spans="1:5" ht="15.75" hidden="1" customHeight="1" outlineLevel="2" x14ac:dyDescent="0.25">
      <c r="A10" s="12"/>
      <c r="B10" s="4" t="s">
        <v>320</v>
      </c>
      <c r="C10" t="s">
        <v>36</v>
      </c>
      <c r="D10" s="17">
        <v>6156.1158798283268</v>
      </c>
      <c r="E10" s="16" t="s">
        <v>662</v>
      </c>
    </row>
    <row r="11" spans="1:5" ht="15.75" hidden="1" customHeight="1" outlineLevel="2" x14ac:dyDescent="0.25">
      <c r="A11" s="12"/>
      <c r="B11" s="4" t="s">
        <v>320</v>
      </c>
      <c r="C11" t="s">
        <v>36</v>
      </c>
      <c r="D11" s="6">
        <v>6338.084454509125</v>
      </c>
      <c r="E11" s="10" t="s">
        <v>505</v>
      </c>
    </row>
    <row r="12" spans="1:5" ht="15.75" customHeight="1" outlineLevel="1" collapsed="1" x14ac:dyDescent="0.25">
      <c r="A12" s="12" t="s">
        <v>139</v>
      </c>
      <c r="B12" s="4" t="s">
        <v>331</v>
      </c>
      <c r="D12" s="6">
        <f>SUBTOTAL(9,D10:D11)</f>
        <v>12494.200334337453</v>
      </c>
      <c r="E12" s="10"/>
    </row>
    <row r="13" spans="1:5" ht="15.75" hidden="1" customHeight="1" outlineLevel="2" x14ac:dyDescent="0.25">
      <c r="A13" s="12"/>
      <c r="B13" s="4" t="s">
        <v>77</v>
      </c>
      <c r="C13" t="s">
        <v>427</v>
      </c>
      <c r="D13" s="6">
        <v>5974.6930593836132</v>
      </c>
      <c r="E13" s="10" t="s">
        <v>434</v>
      </c>
    </row>
    <row r="14" spans="1:5" ht="15.75" hidden="1" customHeight="1" outlineLevel="2" collapsed="1" x14ac:dyDescent="0.25">
      <c r="A14" s="12"/>
      <c r="B14" s="15" t="s">
        <v>77</v>
      </c>
      <c r="C14" s="16" t="s">
        <v>427</v>
      </c>
      <c r="D14" s="6">
        <v>4508.4269662921351</v>
      </c>
      <c r="E14" s="10" t="s">
        <v>616</v>
      </c>
    </row>
    <row r="15" spans="1:5" ht="15.75" customHeight="1" outlineLevel="1" collapsed="1" x14ac:dyDescent="0.25">
      <c r="A15" s="12" t="s">
        <v>140</v>
      </c>
      <c r="B15" s="15" t="s">
        <v>92</v>
      </c>
      <c r="C15" s="16"/>
      <c r="D15" s="6">
        <f>SUBTOTAL(9,D13:D14)</f>
        <v>10483.120025675747</v>
      </c>
      <c r="E15" s="10"/>
    </row>
    <row r="16" spans="1:5" ht="15.75" hidden="1" customHeight="1" outlineLevel="2" collapsed="1" x14ac:dyDescent="0.25">
      <c r="A16" s="12"/>
      <c r="B16" s="4" t="s">
        <v>710</v>
      </c>
      <c r="C16" t="s">
        <v>63</v>
      </c>
      <c r="D16" s="6">
        <v>10000</v>
      </c>
      <c r="E16" s="10" t="s">
        <v>434</v>
      </c>
    </row>
    <row r="17" spans="1:5" ht="15.75" customHeight="1" outlineLevel="1" collapsed="1" x14ac:dyDescent="0.25">
      <c r="A17" s="12" t="s">
        <v>141</v>
      </c>
      <c r="B17" s="4" t="s">
        <v>792</v>
      </c>
      <c r="D17" s="6">
        <f>SUBTOTAL(9,D16:D16)</f>
        <v>10000</v>
      </c>
      <c r="E17" s="10"/>
    </row>
    <row r="18" spans="1:5" ht="15.75" hidden="1" customHeight="1" outlineLevel="2" x14ac:dyDescent="0.25">
      <c r="A18" s="12"/>
      <c r="B18" s="4" t="s">
        <v>47</v>
      </c>
      <c r="C18" t="s">
        <v>425</v>
      </c>
      <c r="D18" s="6">
        <v>6200.2004510147835</v>
      </c>
      <c r="E18" s="10" t="s">
        <v>434</v>
      </c>
    </row>
    <row r="19" spans="1:5" ht="15.75" hidden="1" customHeight="1" outlineLevel="2" collapsed="1" x14ac:dyDescent="0.25">
      <c r="A19" s="12"/>
      <c r="B19" s="4" t="s">
        <v>47</v>
      </c>
      <c r="C19" s="16" t="s">
        <v>241</v>
      </c>
      <c r="D19" s="17">
        <v>3733.333333333333</v>
      </c>
      <c r="E19" s="16" t="s">
        <v>563</v>
      </c>
    </row>
    <row r="20" spans="1:5" ht="15.75" customHeight="1" outlineLevel="1" collapsed="1" x14ac:dyDescent="0.25">
      <c r="A20" s="12" t="s">
        <v>142</v>
      </c>
      <c r="B20" s="4" t="s">
        <v>53</v>
      </c>
      <c r="C20" s="16"/>
      <c r="D20" s="17">
        <f>SUBTOTAL(9,D18:D19)</f>
        <v>9933.5337843481175</v>
      </c>
      <c r="E20" s="16"/>
    </row>
    <row r="21" spans="1:5" ht="15.75" hidden="1" customHeight="1" outlineLevel="2" collapsed="1" x14ac:dyDescent="0.25">
      <c r="A21" s="12"/>
      <c r="B21" s="4" t="s">
        <v>711</v>
      </c>
      <c r="C21" t="s">
        <v>228</v>
      </c>
      <c r="D21" s="6">
        <v>9855.925833124531</v>
      </c>
      <c r="E21" s="10" t="s">
        <v>434</v>
      </c>
    </row>
    <row r="22" spans="1:5" ht="15.75" customHeight="1" outlineLevel="1" collapsed="1" x14ac:dyDescent="0.25">
      <c r="A22" s="12" t="s">
        <v>143</v>
      </c>
      <c r="B22" s="4" t="s">
        <v>811</v>
      </c>
      <c r="D22" s="6">
        <f>SUBTOTAL(9,D21:D21)</f>
        <v>9855.925833124531</v>
      </c>
      <c r="E22" s="10"/>
    </row>
    <row r="23" spans="1:5" ht="15.75" hidden="1" customHeight="1" outlineLevel="2" collapsed="1" x14ac:dyDescent="0.25">
      <c r="A23" s="12"/>
      <c r="B23" s="4" t="s">
        <v>727</v>
      </c>
      <c r="C23" t="s">
        <v>63</v>
      </c>
      <c r="D23" s="6">
        <v>9508.4587718129751</v>
      </c>
      <c r="E23" s="10" t="s">
        <v>505</v>
      </c>
    </row>
    <row r="24" spans="1:5" ht="15.75" customHeight="1" outlineLevel="1" collapsed="1" x14ac:dyDescent="0.25">
      <c r="A24" s="12" t="s">
        <v>144</v>
      </c>
      <c r="B24" s="4" t="s">
        <v>784</v>
      </c>
      <c r="D24" s="6">
        <f>SUBTOTAL(9,D23:D23)</f>
        <v>9508.4587718129751</v>
      </c>
      <c r="E24" s="10"/>
    </row>
    <row r="25" spans="1:5" ht="15.75" hidden="1" customHeight="1" outlineLevel="2" collapsed="1" x14ac:dyDescent="0.25">
      <c r="A25" s="12"/>
      <c r="B25" s="4" t="s">
        <v>70</v>
      </c>
      <c r="C25" t="s">
        <v>228</v>
      </c>
      <c r="D25" s="6">
        <v>9354.7982961663729</v>
      </c>
      <c r="E25" s="10" t="s">
        <v>434</v>
      </c>
    </row>
    <row r="26" spans="1:5" ht="15.75" customHeight="1" outlineLevel="1" collapsed="1" x14ac:dyDescent="0.25">
      <c r="A26" s="12" t="s">
        <v>145</v>
      </c>
      <c r="B26" s="4" t="s">
        <v>71</v>
      </c>
      <c r="D26" s="6">
        <f>SUBTOTAL(9,D25:D25)</f>
        <v>9354.7982961663729</v>
      </c>
      <c r="E26" s="10"/>
    </row>
    <row r="27" spans="1:5" ht="15.75" hidden="1" customHeight="1" outlineLevel="2" collapsed="1" x14ac:dyDescent="0.25">
      <c r="A27" s="12"/>
      <c r="B27" s="4" t="s">
        <v>712</v>
      </c>
      <c r="C27" t="s">
        <v>11</v>
      </c>
      <c r="D27" s="6">
        <v>9336.0060135304429</v>
      </c>
      <c r="E27" s="10" t="s">
        <v>434</v>
      </c>
    </row>
    <row r="28" spans="1:5" ht="15.75" customHeight="1" outlineLevel="1" collapsed="1" x14ac:dyDescent="0.25">
      <c r="A28" s="12" t="s">
        <v>146</v>
      </c>
      <c r="B28" s="4" t="s">
        <v>825</v>
      </c>
      <c r="D28" s="6">
        <f>SUBTOTAL(9,D27:D27)</f>
        <v>9336.0060135304429</v>
      </c>
      <c r="E28" s="10"/>
    </row>
    <row r="29" spans="1:5" ht="15.75" hidden="1" customHeight="1" outlineLevel="2" collapsed="1" x14ac:dyDescent="0.25">
      <c r="A29" s="12"/>
      <c r="B29" s="4" t="s">
        <v>713</v>
      </c>
      <c r="C29" t="s">
        <v>11</v>
      </c>
      <c r="D29" s="6">
        <v>9218.2410423452766</v>
      </c>
      <c r="E29" s="10" t="s">
        <v>434</v>
      </c>
    </row>
    <row r="30" spans="1:5" ht="15.75" customHeight="1" outlineLevel="1" collapsed="1" x14ac:dyDescent="0.25">
      <c r="A30" s="12" t="s">
        <v>147</v>
      </c>
      <c r="B30" s="4" t="s">
        <v>836</v>
      </c>
      <c r="D30" s="6">
        <f>SUBTOTAL(9,D29:D29)</f>
        <v>9218.2410423452766</v>
      </c>
      <c r="E30" s="10"/>
    </row>
    <row r="31" spans="1:5" ht="15.75" hidden="1" customHeight="1" outlineLevel="2" collapsed="1" x14ac:dyDescent="0.25">
      <c r="A31" s="12"/>
      <c r="B31" s="4" t="s">
        <v>728</v>
      </c>
      <c r="C31" t="s">
        <v>418</v>
      </c>
      <c r="D31" s="6">
        <v>9095.5108565339033</v>
      </c>
      <c r="E31" s="10" t="s">
        <v>505</v>
      </c>
    </row>
    <row r="32" spans="1:5" ht="15.75" customHeight="1" outlineLevel="1" collapsed="1" x14ac:dyDescent="0.25">
      <c r="A32" s="12" t="s">
        <v>148</v>
      </c>
      <c r="B32" s="4" t="s">
        <v>804</v>
      </c>
      <c r="D32" s="6">
        <f>SUBTOTAL(9,D31:D31)</f>
        <v>9095.5108565339033</v>
      </c>
      <c r="E32" s="10"/>
    </row>
    <row r="33" spans="1:5" ht="15.75" hidden="1" customHeight="1" outlineLevel="2" collapsed="1" x14ac:dyDescent="0.25">
      <c r="A33" s="12"/>
      <c r="B33" s="4" t="s">
        <v>714</v>
      </c>
      <c r="C33" t="s">
        <v>240</v>
      </c>
      <c r="D33" s="6">
        <v>8976.447005762966</v>
      </c>
      <c r="E33" s="10" t="s">
        <v>434</v>
      </c>
    </row>
    <row r="34" spans="1:5" ht="15.75" customHeight="1" outlineLevel="1" collapsed="1" x14ac:dyDescent="0.25">
      <c r="A34" s="12" t="s">
        <v>149</v>
      </c>
      <c r="B34" s="4" t="s">
        <v>834</v>
      </c>
      <c r="D34" s="6">
        <f>SUBTOTAL(9,D33:D33)</f>
        <v>8976.447005762966</v>
      </c>
      <c r="E34" s="10"/>
    </row>
    <row r="35" spans="1:5" ht="15.75" hidden="1" customHeight="1" outlineLevel="2" collapsed="1" x14ac:dyDescent="0.25">
      <c r="A35" s="12"/>
      <c r="B35" s="4" t="s">
        <v>729</v>
      </c>
      <c r="C35" t="s">
        <v>472</v>
      </c>
      <c r="D35" s="6">
        <v>8971.6264819501812</v>
      </c>
      <c r="E35" s="10" t="s">
        <v>505</v>
      </c>
    </row>
    <row r="36" spans="1:5" ht="15.75" customHeight="1" outlineLevel="1" collapsed="1" x14ac:dyDescent="0.25">
      <c r="A36" s="12" t="s">
        <v>150</v>
      </c>
      <c r="B36" s="4" t="s">
        <v>815</v>
      </c>
      <c r="D36" s="6">
        <f>SUBTOTAL(9,D35:D35)</f>
        <v>8971.6264819501812</v>
      </c>
      <c r="E36" s="10"/>
    </row>
    <row r="37" spans="1:5" ht="15.75" hidden="1" customHeight="1" outlineLevel="2" collapsed="1" x14ac:dyDescent="0.25">
      <c r="A37" s="12"/>
      <c r="B37" s="4" t="s">
        <v>715</v>
      </c>
      <c r="C37" t="s">
        <v>11</v>
      </c>
      <c r="D37" s="6">
        <v>8953.8962665998497</v>
      </c>
      <c r="E37" s="10" t="s">
        <v>434</v>
      </c>
    </row>
    <row r="38" spans="1:5" ht="15.75" customHeight="1" outlineLevel="1" collapsed="1" x14ac:dyDescent="0.25">
      <c r="A38" s="12" t="s">
        <v>151</v>
      </c>
      <c r="B38" s="4" t="s">
        <v>783</v>
      </c>
      <c r="D38" s="6">
        <f>SUBTOTAL(9,D37:D37)</f>
        <v>8953.8962665998497</v>
      </c>
      <c r="E38" s="10"/>
    </row>
    <row r="39" spans="1:5" ht="15.75" hidden="1" customHeight="1" outlineLevel="2" collapsed="1" x14ac:dyDescent="0.25">
      <c r="A39" s="12"/>
      <c r="B39" s="4" t="s">
        <v>26</v>
      </c>
      <c r="C39" t="s">
        <v>418</v>
      </c>
      <c r="D39" s="6">
        <v>8874.9686795289399</v>
      </c>
      <c r="E39" s="10" t="s">
        <v>434</v>
      </c>
    </row>
    <row r="40" spans="1:5" ht="15.75" customHeight="1" outlineLevel="1" collapsed="1" x14ac:dyDescent="0.25">
      <c r="A40" s="12" t="s">
        <v>152</v>
      </c>
      <c r="B40" s="4" t="s">
        <v>56</v>
      </c>
      <c r="D40" s="6">
        <f>SUBTOTAL(9,D39:D39)</f>
        <v>8874.9686795289399</v>
      </c>
      <c r="E40" s="10"/>
    </row>
    <row r="41" spans="1:5" ht="15.75" hidden="1" customHeight="1" outlineLevel="2" collapsed="1" x14ac:dyDescent="0.25">
      <c r="A41" s="12"/>
      <c r="B41" s="4" t="s">
        <v>716</v>
      </c>
      <c r="C41" t="s">
        <v>36</v>
      </c>
      <c r="D41" s="6">
        <v>8784.765722876471</v>
      </c>
      <c r="E41" s="10" t="s">
        <v>434</v>
      </c>
    </row>
    <row r="42" spans="1:5" ht="15.75" customHeight="1" outlineLevel="1" collapsed="1" x14ac:dyDescent="0.25">
      <c r="A42" s="12" t="s">
        <v>153</v>
      </c>
      <c r="B42" s="4" t="s">
        <v>831</v>
      </c>
      <c r="D42" s="6">
        <f>SUBTOTAL(9,D41:D41)</f>
        <v>8784.765722876471</v>
      </c>
      <c r="E42" s="10"/>
    </row>
    <row r="43" spans="1:5" ht="15.75" hidden="1" customHeight="1" outlineLevel="2" x14ac:dyDescent="0.25">
      <c r="A43" s="12"/>
      <c r="B43" s="4" t="s">
        <v>730</v>
      </c>
      <c r="C43" t="s">
        <v>11</v>
      </c>
      <c r="D43" s="6">
        <v>8496.0703343546029</v>
      </c>
      <c r="E43" s="10" t="s">
        <v>505</v>
      </c>
    </row>
    <row r="44" spans="1:5" ht="15.75" customHeight="1" outlineLevel="1" collapsed="1" x14ac:dyDescent="0.25">
      <c r="A44" s="12" t="s">
        <v>154</v>
      </c>
      <c r="B44" s="4" t="s">
        <v>791</v>
      </c>
      <c r="D44" s="6">
        <f>SUBTOTAL(9,D43:D43)</f>
        <v>8496.0703343546029</v>
      </c>
      <c r="E44" s="10"/>
    </row>
    <row r="45" spans="1:5" ht="15.75" hidden="1" customHeight="1" outlineLevel="2" x14ac:dyDescent="0.25">
      <c r="A45" s="12"/>
      <c r="B45" s="4" t="s">
        <v>28</v>
      </c>
      <c r="C45" t="s">
        <v>423</v>
      </c>
      <c r="D45" s="6">
        <v>8110.7491856677525</v>
      </c>
      <c r="E45" s="10" t="s">
        <v>434</v>
      </c>
    </row>
    <row r="46" spans="1:5" ht="15.75" customHeight="1" outlineLevel="1" collapsed="1" x14ac:dyDescent="0.25">
      <c r="A46" s="12" t="s">
        <v>155</v>
      </c>
      <c r="B46" s="4" t="s">
        <v>55</v>
      </c>
      <c r="D46" s="6">
        <f>SUBTOTAL(9,D45:D45)</f>
        <v>8110.7491856677525</v>
      </c>
      <c r="E46" s="10"/>
    </row>
    <row r="47" spans="1:5" ht="15.75" hidden="1" customHeight="1" outlineLevel="2" x14ac:dyDescent="0.25">
      <c r="A47" s="12"/>
      <c r="B47" s="4" t="s">
        <v>315</v>
      </c>
      <c r="C47" t="s">
        <v>11</v>
      </c>
      <c r="D47" s="6">
        <v>7921.5735404660491</v>
      </c>
      <c r="E47" s="10" t="s">
        <v>434</v>
      </c>
    </row>
    <row r="48" spans="1:5" ht="15.75" customHeight="1" outlineLevel="1" collapsed="1" x14ac:dyDescent="0.25">
      <c r="A48" s="12" t="s">
        <v>156</v>
      </c>
      <c r="B48" s="4" t="s">
        <v>338</v>
      </c>
      <c r="D48" s="6">
        <f>SUBTOTAL(9,D47:D47)</f>
        <v>7921.5735404660491</v>
      </c>
      <c r="E48" s="10"/>
    </row>
    <row r="49" spans="1:5" ht="15.75" hidden="1" customHeight="1" outlineLevel="2" x14ac:dyDescent="0.25">
      <c r="A49" s="12"/>
      <c r="B49" s="4" t="s">
        <v>321</v>
      </c>
      <c r="C49" t="s">
        <v>36</v>
      </c>
      <c r="D49" s="6">
        <v>7830.0253097109371</v>
      </c>
      <c r="E49" s="10" t="s">
        <v>505</v>
      </c>
    </row>
    <row r="50" spans="1:5" ht="15.75" customHeight="1" outlineLevel="1" collapsed="1" x14ac:dyDescent="0.25">
      <c r="A50" s="12" t="s">
        <v>157</v>
      </c>
      <c r="B50" s="4" t="s">
        <v>337</v>
      </c>
      <c r="D50" s="6">
        <f>SUBTOTAL(9,D49:D49)</f>
        <v>7830.0253097109371</v>
      </c>
      <c r="E50" s="10"/>
    </row>
    <row r="51" spans="1:5" ht="15.75" hidden="1" customHeight="1" outlineLevel="2" x14ac:dyDescent="0.25">
      <c r="A51" s="12"/>
      <c r="B51" s="4" t="s">
        <v>717</v>
      </c>
      <c r="C51" t="s">
        <v>228</v>
      </c>
      <c r="D51" s="6">
        <v>7782.5106489601603</v>
      </c>
      <c r="E51" s="10" t="s">
        <v>434</v>
      </c>
    </row>
    <row r="52" spans="1:5" ht="15.75" customHeight="1" outlineLevel="1" collapsed="1" x14ac:dyDescent="0.25">
      <c r="A52" s="12" t="s">
        <v>158</v>
      </c>
      <c r="B52" s="4" t="s">
        <v>835</v>
      </c>
      <c r="D52" s="6">
        <f>SUBTOTAL(9,D51:D51)</f>
        <v>7782.5106489601603</v>
      </c>
      <c r="E52" s="10"/>
    </row>
    <row r="53" spans="1:5" ht="15.75" hidden="1" customHeight="1" outlineLevel="2" x14ac:dyDescent="0.25">
      <c r="A53" s="12"/>
      <c r="B53" s="15" t="s">
        <v>739</v>
      </c>
      <c r="C53" s="16" t="s">
        <v>236</v>
      </c>
      <c r="D53" s="17">
        <v>3933.8987278623099</v>
      </c>
      <c r="E53" s="16" t="s">
        <v>548</v>
      </c>
    </row>
    <row r="54" spans="1:5" ht="15.75" hidden="1" customHeight="1" outlineLevel="2" x14ac:dyDescent="0.25">
      <c r="A54" s="12"/>
      <c r="B54" s="4" t="s">
        <v>739</v>
      </c>
      <c r="C54" t="s">
        <v>13</v>
      </c>
      <c r="D54" s="6">
        <v>3806.1797752808989</v>
      </c>
      <c r="E54" s="10" t="s">
        <v>616</v>
      </c>
    </row>
    <row r="55" spans="1:5" ht="15.75" customHeight="1" outlineLevel="1" collapsed="1" x14ac:dyDescent="0.25">
      <c r="A55" s="12" t="s">
        <v>159</v>
      </c>
      <c r="B55" s="4" t="s">
        <v>795</v>
      </c>
      <c r="D55" s="6">
        <f>SUBTOTAL(9,D53:D54)</f>
        <v>7740.0785031432088</v>
      </c>
      <c r="E55" s="10"/>
    </row>
    <row r="56" spans="1:5" ht="15.75" hidden="1" customHeight="1" outlineLevel="2" x14ac:dyDescent="0.25">
      <c r="A56" s="12"/>
      <c r="B56" s="4" t="s">
        <v>725</v>
      </c>
      <c r="C56" t="s">
        <v>11</v>
      </c>
      <c r="D56" s="6">
        <v>5857.6563022400533</v>
      </c>
      <c r="E56" s="10" t="s">
        <v>459</v>
      </c>
    </row>
    <row r="57" spans="1:5" ht="15.75" hidden="1" customHeight="1" outlineLevel="2" collapsed="1" x14ac:dyDescent="0.25">
      <c r="A57" s="12"/>
      <c r="B57" s="15" t="s">
        <v>725</v>
      </c>
      <c r="C57" s="16" t="s">
        <v>11</v>
      </c>
      <c r="D57" s="17">
        <v>1666.6666666666665</v>
      </c>
      <c r="E57" s="16" t="s">
        <v>568</v>
      </c>
    </row>
    <row r="58" spans="1:5" ht="15.75" customHeight="1" outlineLevel="1" collapsed="1" x14ac:dyDescent="0.25">
      <c r="A58" s="12" t="s">
        <v>160</v>
      </c>
      <c r="B58" s="15" t="s">
        <v>802</v>
      </c>
      <c r="C58" s="16"/>
      <c r="D58" s="17">
        <f>SUBTOTAL(9,D56:D57)</f>
        <v>7524.3229689067193</v>
      </c>
      <c r="E58" s="16"/>
    </row>
    <row r="59" spans="1:5" ht="15.75" hidden="1" customHeight="1" outlineLevel="2" collapsed="1" x14ac:dyDescent="0.25">
      <c r="A59" s="12"/>
      <c r="B59" s="4" t="s">
        <v>131</v>
      </c>
      <c r="C59" t="s">
        <v>228</v>
      </c>
      <c r="D59" s="6">
        <v>4806.1808978286936</v>
      </c>
      <c r="E59" s="10" t="s">
        <v>505</v>
      </c>
    </row>
    <row r="60" spans="1:5" ht="15.75" hidden="1" customHeight="1" outlineLevel="2" x14ac:dyDescent="0.25">
      <c r="A60" s="12"/>
      <c r="B60" s="4" t="s">
        <v>131</v>
      </c>
      <c r="C60" s="16" t="s">
        <v>234</v>
      </c>
      <c r="D60" s="17">
        <v>2581.8865088312659</v>
      </c>
      <c r="E60" s="16" t="s">
        <v>563</v>
      </c>
    </row>
    <row r="61" spans="1:5" ht="15.75" customHeight="1" outlineLevel="1" collapsed="1" x14ac:dyDescent="0.25">
      <c r="A61" s="12" t="s">
        <v>161</v>
      </c>
      <c r="B61" s="4" t="s">
        <v>134</v>
      </c>
      <c r="C61" s="16"/>
      <c r="D61" s="17">
        <f>SUBTOTAL(9,D59:D60)</f>
        <v>7388.0674066599595</v>
      </c>
      <c r="E61" s="16"/>
    </row>
    <row r="62" spans="1:5" ht="15.75" hidden="1" outlineLevel="2" x14ac:dyDescent="0.25">
      <c r="A62" s="12"/>
      <c r="B62" s="4" t="s">
        <v>731</v>
      </c>
      <c r="C62" t="s">
        <v>442</v>
      </c>
      <c r="D62" s="6">
        <v>7206.607166644465</v>
      </c>
      <c r="E62" s="10" t="s">
        <v>505</v>
      </c>
    </row>
    <row r="63" spans="1:5" ht="15.75" outlineLevel="1" collapsed="1" x14ac:dyDescent="0.25">
      <c r="A63" s="12" t="s">
        <v>162</v>
      </c>
      <c r="B63" s="4" t="s">
        <v>785</v>
      </c>
      <c r="D63" s="6">
        <f>SUBTOTAL(9,D62:D62)</f>
        <v>7206.607166644465</v>
      </c>
      <c r="E63" s="10"/>
    </row>
    <row r="64" spans="1:5" ht="15.75" hidden="1" outlineLevel="2" collapsed="1" x14ac:dyDescent="0.25">
      <c r="A64" s="12"/>
      <c r="B64" s="4" t="s">
        <v>732</v>
      </c>
      <c r="C64" t="s">
        <v>13</v>
      </c>
      <c r="D64" s="6">
        <v>7080.0586119621703</v>
      </c>
      <c r="E64" s="10" t="s">
        <v>505</v>
      </c>
    </row>
    <row r="65" spans="1:5" ht="15.75" outlineLevel="1" collapsed="1" x14ac:dyDescent="0.25">
      <c r="A65" s="12" t="s">
        <v>163</v>
      </c>
      <c r="B65" s="4" t="s">
        <v>810</v>
      </c>
      <c r="D65" s="6">
        <f>SUBTOTAL(9,D64:D64)</f>
        <v>7080.0586119621703</v>
      </c>
      <c r="E65" s="10"/>
    </row>
    <row r="66" spans="1:5" ht="15.75" hidden="1" outlineLevel="2" collapsed="1" x14ac:dyDescent="0.25">
      <c r="A66" s="12"/>
      <c r="B66" s="4" t="s">
        <v>733</v>
      </c>
      <c r="C66" t="s">
        <v>13</v>
      </c>
      <c r="D66" s="6">
        <v>7061.4093512721465</v>
      </c>
      <c r="E66" s="10" t="s">
        <v>505</v>
      </c>
    </row>
    <row r="67" spans="1:5" ht="15.75" customHeight="1" outlineLevel="1" collapsed="1" x14ac:dyDescent="0.25">
      <c r="A67" s="12" t="s">
        <v>164</v>
      </c>
      <c r="B67" s="4" t="s">
        <v>826</v>
      </c>
      <c r="D67" s="6">
        <f>SUBTOTAL(9,D66:D66)</f>
        <v>7061.4093512721465</v>
      </c>
      <c r="E67" s="10"/>
    </row>
    <row r="68" spans="1:5" ht="15.75" hidden="1" customHeight="1" outlineLevel="2" collapsed="1" x14ac:dyDescent="0.25">
      <c r="A68" s="12"/>
      <c r="B68" s="15" t="s">
        <v>316</v>
      </c>
      <c r="C68" s="16" t="s">
        <v>242</v>
      </c>
      <c r="D68" s="17">
        <v>7000</v>
      </c>
      <c r="E68" s="16" t="s">
        <v>548</v>
      </c>
    </row>
    <row r="69" spans="1:5" ht="15.75" customHeight="1" outlineLevel="1" collapsed="1" x14ac:dyDescent="0.25">
      <c r="A69" s="12" t="s">
        <v>165</v>
      </c>
      <c r="B69" s="15" t="s">
        <v>345</v>
      </c>
      <c r="C69" s="16"/>
      <c r="D69" s="17">
        <f>SUBTOTAL(9,D68:D68)</f>
        <v>7000</v>
      </c>
      <c r="E69" s="16"/>
    </row>
    <row r="70" spans="1:5" ht="15.75" hidden="1" customHeight="1" outlineLevel="2" collapsed="1" x14ac:dyDescent="0.25">
      <c r="A70" s="12"/>
      <c r="B70" s="15" t="s">
        <v>774</v>
      </c>
      <c r="C70" s="16" t="s">
        <v>246</v>
      </c>
      <c r="D70" s="17">
        <v>6919.6807183836363</v>
      </c>
      <c r="E70" s="16" t="s">
        <v>548</v>
      </c>
    </row>
    <row r="71" spans="1:5" ht="15.75" customHeight="1" outlineLevel="1" collapsed="1" x14ac:dyDescent="0.25">
      <c r="A71" s="12" t="s">
        <v>166</v>
      </c>
      <c r="B71" s="15" t="s">
        <v>778</v>
      </c>
      <c r="C71" s="16"/>
      <c r="D71" s="17">
        <f>SUBTOTAL(9,D70:D70)</f>
        <v>6919.6807183836363</v>
      </c>
      <c r="E71" s="16"/>
    </row>
    <row r="72" spans="1:5" ht="15.75" hidden="1" customHeight="1" outlineLevel="2" x14ac:dyDescent="0.25">
      <c r="A72" s="12"/>
      <c r="B72" s="4" t="s">
        <v>734</v>
      </c>
      <c r="C72" t="s">
        <v>36</v>
      </c>
      <c r="D72" s="6">
        <v>6850.9391234847471</v>
      </c>
      <c r="E72" s="10" t="s">
        <v>505</v>
      </c>
    </row>
    <row r="73" spans="1:5" ht="15.75" customHeight="1" outlineLevel="1" collapsed="1" x14ac:dyDescent="0.25">
      <c r="A73" s="12" t="s">
        <v>842</v>
      </c>
      <c r="B73" s="4" t="s">
        <v>781</v>
      </c>
      <c r="D73" s="6">
        <f>SUBTOTAL(9,D72:D72)</f>
        <v>6850.9391234847471</v>
      </c>
      <c r="E73" s="10"/>
    </row>
    <row r="74" spans="1:5" ht="15.75" hidden="1" customHeight="1" outlineLevel="2" x14ac:dyDescent="0.25">
      <c r="A74" s="12"/>
      <c r="B74" s="15" t="s">
        <v>772</v>
      </c>
      <c r="C74" s="16" t="s">
        <v>677</v>
      </c>
      <c r="D74" s="17">
        <v>6838.5193133047205</v>
      </c>
      <c r="E74" s="16" t="s">
        <v>662</v>
      </c>
    </row>
    <row r="75" spans="1:5" ht="15.75" outlineLevel="1" collapsed="1" x14ac:dyDescent="0.25">
      <c r="A75" s="12" t="s">
        <v>167</v>
      </c>
      <c r="B75" s="15" t="s">
        <v>808</v>
      </c>
      <c r="C75" s="16"/>
      <c r="D75" s="17">
        <f>SUBTOTAL(9,D74:D74)</f>
        <v>6838.5193133047205</v>
      </c>
      <c r="E75" s="16"/>
    </row>
    <row r="76" spans="1:5" ht="15.75" hidden="1" outlineLevel="2" collapsed="1" x14ac:dyDescent="0.25">
      <c r="A76" s="12"/>
      <c r="B76" s="4" t="s">
        <v>736</v>
      </c>
      <c r="C76" t="s">
        <v>246</v>
      </c>
      <c r="D76" s="17">
        <v>6671.7385881766013</v>
      </c>
      <c r="E76" s="16" t="s">
        <v>548</v>
      </c>
    </row>
    <row r="77" spans="1:5" ht="15.75" outlineLevel="1" collapsed="1" x14ac:dyDescent="0.25">
      <c r="A77" s="12" t="s">
        <v>168</v>
      </c>
      <c r="B77" s="4" t="s">
        <v>828</v>
      </c>
      <c r="D77" s="17">
        <f>SUBTOTAL(9,D76:D76)</f>
        <v>6671.7385881766013</v>
      </c>
      <c r="E77" s="16"/>
    </row>
    <row r="78" spans="1:5" ht="15.75" hidden="1" outlineLevel="2" x14ac:dyDescent="0.25">
      <c r="A78" s="12"/>
      <c r="B78" s="15" t="s">
        <v>322</v>
      </c>
      <c r="C78" s="16" t="s">
        <v>242</v>
      </c>
      <c r="D78" s="17">
        <v>6624.5946620104751</v>
      </c>
      <c r="E78" s="16" t="s">
        <v>548</v>
      </c>
    </row>
    <row r="79" spans="1:5" ht="15.75" outlineLevel="1" collapsed="1" x14ac:dyDescent="0.25">
      <c r="A79" s="12" t="s">
        <v>169</v>
      </c>
      <c r="B79" s="15" t="s">
        <v>347</v>
      </c>
      <c r="C79" s="16"/>
      <c r="D79" s="17">
        <f>SUBTOTAL(9,D78:D78)</f>
        <v>6624.5946620104751</v>
      </c>
      <c r="E79" s="16"/>
    </row>
    <row r="80" spans="1:5" ht="15.75" hidden="1" customHeight="1" outlineLevel="2" x14ac:dyDescent="0.25">
      <c r="A80" s="12"/>
      <c r="B80" s="15" t="s">
        <v>27</v>
      </c>
      <c r="C80" s="16" t="s">
        <v>245</v>
      </c>
      <c r="D80" s="17">
        <v>6556.4978797705144</v>
      </c>
      <c r="E80" s="16" t="s">
        <v>548</v>
      </c>
    </row>
    <row r="81" spans="1:5" ht="15.75" customHeight="1" outlineLevel="1" collapsed="1" x14ac:dyDescent="0.25">
      <c r="A81" s="12" t="s">
        <v>170</v>
      </c>
      <c r="B81" s="15" t="s">
        <v>54</v>
      </c>
      <c r="C81" s="16"/>
      <c r="D81" s="17">
        <f>SUBTOTAL(9,D80:D80)</f>
        <v>6556.4978797705144</v>
      </c>
      <c r="E81" s="16"/>
    </row>
    <row r="82" spans="1:5" ht="15.75" hidden="1" customHeight="1" outlineLevel="2" x14ac:dyDescent="0.25">
      <c r="A82" s="12"/>
      <c r="B82" s="4" t="s">
        <v>724</v>
      </c>
      <c r="C82" t="s">
        <v>11</v>
      </c>
      <c r="D82" s="6">
        <v>5917.4189234369778</v>
      </c>
      <c r="E82" s="10" t="s">
        <v>459</v>
      </c>
    </row>
    <row r="83" spans="1:5" ht="15.75" hidden="1" customHeight="1" outlineLevel="2" collapsed="1" x14ac:dyDescent="0.25">
      <c r="A83" s="12"/>
      <c r="B83" s="15" t="s">
        <v>724</v>
      </c>
      <c r="C83" s="16" t="s">
        <v>11</v>
      </c>
      <c r="D83" s="6">
        <v>615.23046092184359</v>
      </c>
      <c r="E83" s="10" t="s">
        <v>572</v>
      </c>
    </row>
    <row r="84" spans="1:5" ht="15.75" outlineLevel="1" collapsed="1" x14ac:dyDescent="0.25">
      <c r="A84" s="12" t="s">
        <v>171</v>
      </c>
      <c r="B84" s="15" t="s">
        <v>803</v>
      </c>
      <c r="C84" s="16"/>
      <c r="D84" s="6">
        <f>SUBTOTAL(9,D82:D83)</f>
        <v>6532.6493843588214</v>
      </c>
      <c r="E84" s="10"/>
    </row>
    <row r="85" spans="1:5" ht="15.75" hidden="1" outlineLevel="2" collapsed="1" x14ac:dyDescent="0.25">
      <c r="A85" s="12"/>
      <c r="B85" s="15" t="s">
        <v>765</v>
      </c>
      <c r="C85" s="16" t="s">
        <v>524</v>
      </c>
      <c r="D85" s="17">
        <v>4663.7565477675216</v>
      </c>
      <c r="E85" s="16" t="s">
        <v>548</v>
      </c>
    </row>
    <row r="86" spans="1:5" ht="15.75" hidden="1" outlineLevel="2" x14ac:dyDescent="0.25">
      <c r="A86" s="12"/>
      <c r="B86" s="15" t="s">
        <v>765</v>
      </c>
      <c r="C86" s="16" t="s">
        <v>18</v>
      </c>
      <c r="D86" s="6">
        <v>1713.4831460674156</v>
      </c>
      <c r="E86" s="10" t="s">
        <v>616</v>
      </c>
    </row>
    <row r="87" spans="1:5" ht="15.75" outlineLevel="1" collapsed="1" x14ac:dyDescent="0.25">
      <c r="A87" s="12" t="s">
        <v>172</v>
      </c>
      <c r="B87" s="15" t="s">
        <v>790</v>
      </c>
      <c r="C87" s="16"/>
      <c r="D87" s="6">
        <f>SUBTOTAL(9,D85:D86)</f>
        <v>6377.2396938349375</v>
      </c>
      <c r="E87" s="10"/>
    </row>
    <row r="88" spans="1:5" ht="15.75" hidden="1" outlineLevel="2" x14ac:dyDescent="0.25">
      <c r="A88" s="12"/>
      <c r="B88" s="15" t="s">
        <v>324</v>
      </c>
      <c r="C88" s="16" t="s">
        <v>246</v>
      </c>
      <c r="D88" s="17">
        <v>6352.207533050635</v>
      </c>
      <c r="E88" s="16" t="s">
        <v>548</v>
      </c>
    </row>
    <row r="89" spans="1:5" ht="15.75" outlineLevel="1" collapsed="1" x14ac:dyDescent="0.25">
      <c r="A89" s="12" t="s">
        <v>173</v>
      </c>
      <c r="B89" s="15" t="s">
        <v>344</v>
      </c>
      <c r="C89" s="16"/>
      <c r="D89" s="17">
        <f>SUBTOTAL(9,D88:D88)</f>
        <v>6352.207533050635</v>
      </c>
      <c r="E89" s="16"/>
    </row>
    <row r="90" spans="1:5" ht="15.75" hidden="1" outlineLevel="2" x14ac:dyDescent="0.25">
      <c r="A90" s="12"/>
      <c r="B90" s="4" t="s">
        <v>721</v>
      </c>
      <c r="C90" t="s">
        <v>11</v>
      </c>
      <c r="D90" s="6">
        <v>6245.6536275493145</v>
      </c>
      <c r="E90" s="10" t="s">
        <v>459</v>
      </c>
    </row>
    <row r="91" spans="1:5" ht="15.75" outlineLevel="1" collapsed="1" x14ac:dyDescent="0.25">
      <c r="A91" s="12" t="s">
        <v>174</v>
      </c>
      <c r="B91" s="4" t="s">
        <v>776</v>
      </c>
      <c r="D91" s="6">
        <f>SUBTOTAL(9,D90:D90)</f>
        <v>6245.6536275493145</v>
      </c>
      <c r="E91" s="10"/>
    </row>
    <row r="92" spans="1:5" ht="15.75" hidden="1" customHeight="1" outlineLevel="2" x14ac:dyDescent="0.25">
      <c r="A92" s="12"/>
      <c r="B92" s="4" t="s">
        <v>722</v>
      </c>
      <c r="C92" t="s">
        <v>442</v>
      </c>
      <c r="D92" s="6">
        <v>6196.0046807087929</v>
      </c>
      <c r="E92" s="10" t="s">
        <v>459</v>
      </c>
    </row>
    <row r="93" spans="1:5" ht="15.75" customHeight="1" outlineLevel="1" collapsed="1" x14ac:dyDescent="0.25">
      <c r="A93" s="12" t="s">
        <v>175</v>
      </c>
      <c r="B93" s="4" t="s">
        <v>786</v>
      </c>
      <c r="D93" s="6">
        <f>SUBTOTAL(9,D92:D92)</f>
        <v>6196.0046807087929</v>
      </c>
      <c r="E93" s="10"/>
    </row>
    <row r="94" spans="1:5" ht="15.75" hidden="1" customHeight="1" outlineLevel="2" x14ac:dyDescent="0.25">
      <c r="A94" s="12"/>
      <c r="B94" s="4" t="s">
        <v>723</v>
      </c>
      <c r="C94" t="s">
        <v>442</v>
      </c>
      <c r="D94" s="6">
        <v>6129.8060849214307</v>
      </c>
      <c r="E94" s="10" t="s">
        <v>459</v>
      </c>
    </row>
    <row r="95" spans="1:5" ht="15.75" customHeight="1" outlineLevel="1" collapsed="1" x14ac:dyDescent="0.25">
      <c r="A95" s="12" t="s">
        <v>176</v>
      </c>
      <c r="B95" s="4" t="s">
        <v>787</v>
      </c>
      <c r="D95" s="6">
        <f>SUBTOTAL(9,D94:D94)</f>
        <v>6129.8060849214307</v>
      </c>
      <c r="E95" s="10"/>
    </row>
    <row r="96" spans="1:5" ht="15.75" hidden="1" customHeight="1" outlineLevel="2" x14ac:dyDescent="0.25">
      <c r="A96" s="12"/>
      <c r="B96" s="4" t="s">
        <v>770</v>
      </c>
      <c r="C96" t="s">
        <v>36</v>
      </c>
      <c r="D96" s="6">
        <v>5883.8417477021439</v>
      </c>
      <c r="E96" s="10" t="s">
        <v>505</v>
      </c>
    </row>
    <row r="97" spans="1:5" ht="15.75" customHeight="1" outlineLevel="1" collapsed="1" x14ac:dyDescent="0.25">
      <c r="A97" s="12" t="s">
        <v>177</v>
      </c>
      <c r="B97" s="4" t="s">
        <v>830</v>
      </c>
      <c r="D97" s="6">
        <f>SUBTOTAL(9,D96:D96)</f>
        <v>5883.8417477021439</v>
      </c>
      <c r="E97" s="10"/>
    </row>
    <row r="98" spans="1:5" ht="15.75" hidden="1" customHeight="1" outlineLevel="2" x14ac:dyDescent="0.25">
      <c r="A98" s="12"/>
      <c r="B98" s="15" t="s">
        <v>222</v>
      </c>
      <c r="C98" s="16" t="s">
        <v>250</v>
      </c>
      <c r="D98" s="17">
        <v>5784.7343477176346</v>
      </c>
      <c r="E98" s="16" t="s">
        <v>548</v>
      </c>
    </row>
    <row r="99" spans="1:5" ht="15.75" customHeight="1" outlineLevel="1" collapsed="1" x14ac:dyDescent="0.25">
      <c r="A99" s="12" t="s">
        <v>178</v>
      </c>
      <c r="B99" s="15" t="s">
        <v>226</v>
      </c>
      <c r="C99" s="16"/>
      <c r="D99" s="17">
        <f>SUBTOTAL(9,D98:D98)</f>
        <v>5784.7343477176346</v>
      </c>
      <c r="E99" s="16"/>
    </row>
    <row r="100" spans="1:5" ht="15.75" hidden="1" customHeight="1" outlineLevel="2" x14ac:dyDescent="0.25">
      <c r="A100" s="12"/>
      <c r="B100" s="4" t="s">
        <v>323</v>
      </c>
      <c r="C100" t="s">
        <v>236</v>
      </c>
      <c r="D100" s="17">
        <v>5690.4464953853821</v>
      </c>
      <c r="E100" s="16" t="s">
        <v>548</v>
      </c>
    </row>
    <row r="101" spans="1:5" ht="15.75" customHeight="1" outlineLevel="1" collapsed="1" x14ac:dyDescent="0.25">
      <c r="A101" s="12" t="s">
        <v>179</v>
      </c>
      <c r="B101" s="4" t="s">
        <v>340</v>
      </c>
      <c r="D101" s="17">
        <f>SUBTOTAL(9,D100:D100)</f>
        <v>5690.4464953853821</v>
      </c>
      <c r="E101" s="16"/>
    </row>
    <row r="102" spans="1:5" ht="15.75" hidden="1" customHeight="1" outlineLevel="2" x14ac:dyDescent="0.25">
      <c r="A102" s="12"/>
      <c r="B102" s="15" t="s">
        <v>325</v>
      </c>
      <c r="C102" s="16" t="s">
        <v>242</v>
      </c>
      <c r="D102" s="6">
        <v>5555.9990022449483</v>
      </c>
      <c r="E102" s="10" t="s">
        <v>548</v>
      </c>
    </row>
    <row r="103" spans="1:5" ht="15.75" customHeight="1" outlineLevel="1" collapsed="1" x14ac:dyDescent="0.25">
      <c r="A103" s="12" t="s">
        <v>180</v>
      </c>
      <c r="B103" s="15" t="s">
        <v>348</v>
      </c>
      <c r="C103" s="16"/>
      <c r="D103" s="6">
        <f>SUBTOTAL(9,D102:D102)</f>
        <v>5555.9990022449483</v>
      </c>
      <c r="E103" s="10"/>
    </row>
    <row r="104" spans="1:5" ht="15.75" hidden="1" customHeight="1" outlineLevel="2" x14ac:dyDescent="0.25">
      <c r="A104" s="12"/>
      <c r="B104" s="4" t="s">
        <v>735</v>
      </c>
      <c r="C104" s="16" t="s">
        <v>90</v>
      </c>
      <c r="D104" s="17">
        <v>2980.6866952789705</v>
      </c>
      <c r="E104" s="16" t="s">
        <v>662</v>
      </c>
    </row>
    <row r="105" spans="1:5" ht="15.75" hidden="1" customHeight="1" outlineLevel="2" collapsed="1" x14ac:dyDescent="0.25">
      <c r="A105" s="12"/>
      <c r="B105" s="4" t="s">
        <v>735</v>
      </c>
      <c r="C105" t="s">
        <v>90</v>
      </c>
      <c r="D105" s="6">
        <v>2500.3330225123223</v>
      </c>
      <c r="E105" s="10" t="s">
        <v>505</v>
      </c>
    </row>
    <row r="106" spans="1:5" ht="15.75" outlineLevel="1" collapsed="1" x14ac:dyDescent="0.25">
      <c r="A106" s="12" t="s">
        <v>181</v>
      </c>
      <c r="B106" s="4" t="s">
        <v>780</v>
      </c>
      <c r="D106" s="6">
        <f>SUBTOTAL(9,D104:D105)</f>
        <v>5481.0197177912924</v>
      </c>
      <c r="E106" s="10"/>
    </row>
    <row r="107" spans="1:5" ht="15.75" hidden="1" outlineLevel="2" collapsed="1" x14ac:dyDescent="0.25">
      <c r="A107" s="12"/>
      <c r="B107" s="15" t="s">
        <v>737</v>
      </c>
      <c r="C107" s="16" t="s">
        <v>244</v>
      </c>
      <c r="D107" s="6">
        <v>5437.266151159889</v>
      </c>
      <c r="E107" s="10" t="s">
        <v>548</v>
      </c>
    </row>
    <row r="108" spans="1:5" ht="15.75" outlineLevel="1" collapsed="1" x14ac:dyDescent="0.25">
      <c r="A108" s="12" t="s">
        <v>182</v>
      </c>
      <c r="B108" s="15" t="s">
        <v>841</v>
      </c>
      <c r="C108" s="16"/>
      <c r="D108" s="6">
        <f>SUBTOTAL(9,D107:D107)</f>
        <v>5437.266151159889</v>
      </c>
      <c r="E108" s="10"/>
    </row>
    <row r="109" spans="1:5" ht="15.75" hidden="1" outlineLevel="2" collapsed="1" x14ac:dyDescent="0.25">
      <c r="A109" s="12"/>
      <c r="B109" s="15" t="s">
        <v>757</v>
      </c>
      <c r="C109" s="16" t="s">
        <v>13</v>
      </c>
      <c r="D109" s="6">
        <v>5000</v>
      </c>
      <c r="E109" s="10" t="s">
        <v>616</v>
      </c>
    </row>
    <row r="110" spans="1:5" ht="15.75" customHeight="1" outlineLevel="1" collapsed="1" x14ac:dyDescent="0.25">
      <c r="A110" s="12" t="s">
        <v>183</v>
      </c>
      <c r="B110" s="15" t="s">
        <v>806</v>
      </c>
      <c r="C110" s="16"/>
      <c r="D110" s="6">
        <f>SUBTOTAL(9,D109:D109)</f>
        <v>5000</v>
      </c>
      <c r="E110" s="10"/>
    </row>
    <row r="111" spans="1:5" ht="15.75" hidden="1" customHeight="1" outlineLevel="2" x14ac:dyDescent="0.25">
      <c r="A111" s="12"/>
      <c r="B111" s="4" t="s">
        <v>48</v>
      </c>
      <c r="C111" t="s">
        <v>12</v>
      </c>
      <c r="D111" s="6">
        <v>3091.9569030318216</v>
      </c>
      <c r="E111" s="10" t="s">
        <v>434</v>
      </c>
    </row>
    <row r="112" spans="1:5" ht="15.75" hidden="1" customHeight="1" outlineLevel="2" collapsed="1" x14ac:dyDescent="0.25">
      <c r="A112" s="12"/>
      <c r="B112" s="15" t="s">
        <v>48</v>
      </c>
      <c r="C112" s="16" t="s">
        <v>12</v>
      </c>
      <c r="D112" s="17">
        <v>1566.9737774627922</v>
      </c>
      <c r="E112" s="16" t="s">
        <v>700</v>
      </c>
    </row>
    <row r="113" spans="1:5" ht="15.75" customHeight="1" outlineLevel="1" collapsed="1" x14ac:dyDescent="0.25">
      <c r="A113" s="12" t="s">
        <v>184</v>
      </c>
      <c r="B113" s="15" t="s">
        <v>135</v>
      </c>
      <c r="C113" s="16"/>
      <c r="D113" s="17">
        <f>SUBTOTAL(9,D111:D112)</f>
        <v>4658.9306804946136</v>
      </c>
      <c r="E113" s="16"/>
    </row>
    <row r="114" spans="1:5" ht="15.75" hidden="1" customHeight="1" outlineLevel="2" collapsed="1" x14ac:dyDescent="0.25">
      <c r="A114" s="12"/>
      <c r="B114" s="15" t="s">
        <v>738</v>
      </c>
      <c r="C114" s="16" t="s">
        <v>242</v>
      </c>
      <c r="D114" s="17">
        <v>4134.6969319032169</v>
      </c>
      <c r="E114" s="16" t="s">
        <v>548</v>
      </c>
    </row>
    <row r="115" spans="1:5" ht="15.75" customHeight="1" outlineLevel="1" collapsed="1" x14ac:dyDescent="0.25">
      <c r="A115" s="12" t="s">
        <v>185</v>
      </c>
      <c r="B115" s="15" t="s">
        <v>840</v>
      </c>
      <c r="C115" s="16"/>
      <c r="D115" s="17">
        <f>SUBTOTAL(9,D114:D114)</f>
        <v>4134.6969319032169</v>
      </c>
      <c r="E115" s="16"/>
    </row>
    <row r="116" spans="1:5" ht="15.75" hidden="1" customHeight="1" outlineLevel="2" x14ac:dyDescent="0.25">
      <c r="A116" s="12"/>
      <c r="B116" s="4" t="s">
        <v>221</v>
      </c>
      <c r="C116" t="s">
        <v>13</v>
      </c>
      <c r="D116" s="6">
        <v>4002.8089887640449</v>
      </c>
      <c r="E116" s="10" t="s">
        <v>616</v>
      </c>
    </row>
    <row r="117" spans="1:5" ht="15.75" customHeight="1" outlineLevel="1" collapsed="1" x14ac:dyDescent="0.25">
      <c r="A117" s="12" t="s">
        <v>186</v>
      </c>
      <c r="B117" s="4" t="s">
        <v>225</v>
      </c>
      <c r="D117" s="6">
        <f>SUBTOTAL(9,D116:D116)</f>
        <v>4002.8089887640449</v>
      </c>
      <c r="E117" s="10"/>
    </row>
    <row r="118" spans="1:5" ht="15.75" hidden="1" customHeight="1" outlineLevel="2" x14ac:dyDescent="0.25">
      <c r="A118" s="12"/>
      <c r="B118" s="4" t="s">
        <v>718</v>
      </c>
      <c r="C118" t="s">
        <v>310</v>
      </c>
      <c r="D118" s="6">
        <v>3831.1200200451012</v>
      </c>
      <c r="E118" s="10" t="s">
        <v>434</v>
      </c>
    </row>
    <row r="119" spans="1:5" ht="15.75" customHeight="1" outlineLevel="1" collapsed="1" x14ac:dyDescent="0.25">
      <c r="A119" s="12" t="s">
        <v>187</v>
      </c>
      <c r="B119" s="4" t="s">
        <v>789</v>
      </c>
      <c r="D119" s="6">
        <f>SUBTOTAL(9,D118:D118)</f>
        <v>3831.1200200451012</v>
      </c>
      <c r="E119" s="10"/>
    </row>
    <row r="120" spans="1:5" ht="15.75" hidden="1" customHeight="1" outlineLevel="2" collapsed="1" x14ac:dyDescent="0.25">
      <c r="A120" s="12"/>
      <c r="B120" s="15" t="s">
        <v>771</v>
      </c>
      <c r="C120" s="16" t="s">
        <v>253</v>
      </c>
      <c r="D120" s="6">
        <v>3790.7208780244441</v>
      </c>
      <c r="E120" s="10" t="s">
        <v>548</v>
      </c>
    </row>
    <row r="121" spans="1:5" ht="15.75" customHeight="1" outlineLevel="1" collapsed="1" x14ac:dyDescent="0.25">
      <c r="A121" s="12" t="s">
        <v>188</v>
      </c>
      <c r="B121" s="15" t="s">
        <v>812</v>
      </c>
      <c r="C121" s="16"/>
      <c r="D121" s="6">
        <f>SUBTOTAL(9,D120:D120)</f>
        <v>3790.7208780244441</v>
      </c>
      <c r="E121" s="10"/>
    </row>
    <row r="122" spans="1:5" ht="15.75" hidden="1" customHeight="1" outlineLevel="2" collapsed="1" x14ac:dyDescent="0.25">
      <c r="A122" s="12"/>
      <c r="B122" s="15" t="s">
        <v>330</v>
      </c>
      <c r="C122" s="16" t="s">
        <v>11</v>
      </c>
      <c r="D122" s="6">
        <v>3778.0898876404494</v>
      </c>
      <c r="E122" s="10" t="s">
        <v>616</v>
      </c>
    </row>
    <row r="123" spans="1:5" ht="15.75" customHeight="1" outlineLevel="1" collapsed="1" x14ac:dyDescent="0.25">
      <c r="A123" s="12" t="s">
        <v>189</v>
      </c>
      <c r="B123" s="15" t="s">
        <v>333</v>
      </c>
      <c r="C123" s="16"/>
      <c r="D123" s="6">
        <f>SUBTOTAL(9,D122:D122)</f>
        <v>3778.0898876404494</v>
      </c>
      <c r="E123" s="10"/>
    </row>
    <row r="124" spans="1:5" ht="15.75" hidden="1" customHeight="1" outlineLevel="2" collapsed="1" x14ac:dyDescent="0.25">
      <c r="A124" s="12"/>
      <c r="B124" s="15" t="s">
        <v>313</v>
      </c>
      <c r="C124" s="16" t="s">
        <v>589</v>
      </c>
      <c r="D124" s="6">
        <v>3764.0449438202245</v>
      </c>
      <c r="E124" s="10" t="s">
        <v>616</v>
      </c>
    </row>
    <row r="125" spans="1:5" ht="15.75" customHeight="1" outlineLevel="1" collapsed="1" x14ac:dyDescent="0.25">
      <c r="A125" s="12" t="s">
        <v>190</v>
      </c>
      <c r="B125" s="15" t="s">
        <v>346</v>
      </c>
      <c r="C125" s="16"/>
      <c r="D125" s="6">
        <f>SUBTOTAL(9,D124:D124)</f>
        <v>3764.0449438202245</v>
      </c>
      <c r="E125" s="10"/>
    </row>
    <row r="126" spans="1:5" ht="15.75" hidden="1" customHeight="1" outlineLevel="2" collapsed="1" x14ac:dyDescent="0.25">
      <c r="A126" s="12"/>
      <c r="B126" s="15" t="s">
        <v>758</v>
      </c>
      <c r="C126" s="16" t="s">
        <v>589</v>
      </c>
      <c r="D126" s="6">
        <v>3693.8202247191011</v>
      </c>
      <c r="E126" s="10" t="s">
        <v>616</v>
      </c>
    </row>
    <row r="127" spans="1:5" ht="15.75" customHeight="1" outlineLevel="1" collapsed="1" x14ac:dyDescent="0.25">
      <c r="A127" s="12" t="s">
        <v>191</v>
      </c>
      <c r="B127" s="15" t="s">
        <v>796</v>
      </c>
      <c r="C127" s="16"/>
      <c r="D127" s="6">
        <f>SUBTOTAL(9,D126:D126)</f>
        <v>3693.8202247191011</v>
      </c>
      <c r="E127" s="10"/>
    </row>
    <row r="128" spans="1:5" ht="15.75" hidden="1" customHeight="1" outlineLevel="2" collapsed="1" x14ac:dyDescent="0.25">
      <c r="A128" s="12"/>
      <c r="B128" s="4" t="s">
        <v>312</v>
      </c>
      <c r="C128" t="s">
        <v>11</v>
      </c>
      <c r="D128" s="6">
        <v>3556.6804315971763</v>
      </c>
      <c r="E128" s="10" t="s">
        <v>505</v>
      </c>
    </row>
    <row r="129" spans="1:5" ht="15.75" hidden="1" customHeight="1" outlineLevel="2" x14ac:dyDescent="0.25">
      <c r="A129" s="12"/>
      <c r="B129" s="15" t="s">
        <v>312</v>
      </c>
      <c r="C129" s="16" t="s">
        <v>238</v>
      </c>
      <c r="D129" s="17">
        <v>90.659340659340671</v>
      </c>
      <c r="E129" s="16" t="s">
        <v>756</v>
      </c>
    </row>
    <row r="130" spans="1:5" ht="15.75" customHeight="1" outlineLevel="1" collapsed="1" x14ac:dyDescent="0.25">
      <c r="A130" s="12" t="s">
        <v>192</v>
      </c>
      <c r="B130" s="15" t="s">
        <v>798</v>
      </c>
      <c r="C130" s="16"/>
      <c r="D130" s="17">
        <f>SUBTOTAL(9,D128:D129)</f>
        <v>3647.3397722565169</v>
      </c>
      <c r="E130" s="16"/>
    </row>
    <row r="131" spans="1:5" ht="15.75" hidden="1" customHeight="1" outlineLevel="2" x14ac:dyDescent="0.25">
      <c r="A131" s="12"/>
      <c r="B131" s="4" t="s">
        <v>773</v>
      </c>
      <c r="C131" t="s">
        <v>13</v>
      </c>
      <c r="D131" s="6">
        <v>3636.6058345544161</v>
      </c>
      <c r="E131" s="10" t="s">
        <v>505</v>
      </c>
    </row>
    <row r="132" spans="1:5" ht="15.75" customHeight="1" outlineLevel="1" collapsed="1" x14ac:dyDescent="0.25">
      <c r="A132" s="12" t="s">
        <v>193</v>
      </c>
      <c r="B132" s="4" t="s">
        <v>805</v>
      </c>
      <c r="D132" s="6">
        <f>SUBTOTAL(9,D131:D131)</f>
        <v>3636.6058345544161</v>
      </c>
      <c r="E132" s="10"/>
    </row>
    <row r="133" spans="1:5" ht="15.75" hidden="1" customHeight="1" outlineLevel="2" x14ac:dyDescent="0.25">
      <c r="A133" s="12"/>
      <c r="B133" s="15" t="s">
        <v>740</v>
      </c>
      <c r="C133" s="16" t="s">
        <v>246</v>
      </c>
      <c r="D133" s="17">
        <v>3555.0012471938139</v>
      </c>
      <c r="E133" s="16" t="s">
        <v>548</v>
      </c>
    </row>
    <row r="134" spans="1:5" ht="15.75" customHeight="1" outlineLevel="1" collapsed="1" x14ac:dyDescent="0.25">
      <c r="A134" s="12" t="s">
        <v>194</v>
      </c>
      <c r="B134" s="15" t="s">
        <v>817</v>
      </c>
      <c r="C134" s="16"/>
      <c r="D134" s="17">
        <f>SUBTOTAL(9,D133:D133)</f>
        <v>3555.0012471938139</v>
      </c>
      <c r="E134" s="16"/>
    </row>
    <row r="135" spans="1:5" ht="15.75" hidden="1" customHeight="1" outlineLevel="2" x14ac:dyDescent="0.25">
      <c r="A135" s="12"/>
      <c r="B135" s="15" t="s">
        <v>759</v>
      </c>
      <c r="C135" s="16" t="s">
        <v>13</v>
      </c>
      <c r="D135" s="6">
        <v>3539.325842696629</v>
      </c>
      <c r="E135" s="10" t="s">
        <v>616</v>
      </c>
    </row>
    <row r="136" spans="1:5" ht="15.75" customHeight="1" outlineLevel="1" collapsed="1" x14ac:dyDescent="0.25">
      <c r="A136" s="12" t="s">
        <v>195</v>
      </c>
      <c r="B136" s="15" t="s">
        <v>827</v>
      </c>
      <c r="C136" s="16"/>
      <c r="D136" s="6">
        <f>SUBTOTAL(9,D135:D135)</f>
        <v>3539.325842696629</v>
      </c>
      <c r="E136" s="10"/>
    </row>
    <row r="137" spans="1:5" ht="15.75" hidden="1" customHeight="1" outlineLevel="2" x14ac:dyDescent="0.25">
      <c r="A137" s="12"/>
      <c r="B137" s="15" t="s">
        <v>317</v>
      </c>
      <c r="C137" s="16" t="s">
        <v>244</v>
      </c>
      <c r="D137" s="17">
        <v>3478.9928598271326</v>
      </c>
      <c r="E137" s="16" t="s">
        <v>563</v>
      </c>
    </row>
    <row r="138" spans="1:5" ht="15.75" customHeight="1" outlineLevel="1" collapsed="1" x14ac:dyDescent="0.25">
      <c r="A138" s="12" t="s">
        <v>196</v>
      </c>
      <c r="B138" s="15" t="s">
        <v>341</v>
      </c>
      <c r="C138" s="16"/>
      <c r="D138" s="17">
        <f>SUBTOTAL(9,D137:D137)</f>
        <v>3478.9928598271326</v>
      </c>
      <c r="E138" s="16"/>
    </row>
    <row r="139" spans="1:5" ht="15.75" hidden="1" customHeight="1" outlineLevel="2" x14ac:dyDescent="0.25">
      <c r="A139" s="12"/>
      <c r="B139" s="15" t="s">
        <v>741</v>
      </c>
      <c r="C139" s="16" t="s">
        <v>241</v>
      </c>
      <c r="D139" s="6">
        <v>3439.760538787727</v>
      </c>
      <c r="E139" s="10" t="s">
        <v>548</v>
      </c>
    </row>
    <row r="140" spans="1:5" ht="15.75" customHeight="1" outlineLevel="1" collapsed="1" x14ac:dyDescent="0.25">
      <c r="A140" s="12" t="s">
        <v>197</v>
      </c>
      <c r="B140" s="15" t="s">
        <v>818</v>
      </c>
      <c r="C140" s="16"/>
      <c r="D140" s="6">
        <f>SUBTOTAL(9,D139:D139)</f>
        <v>3439.760538787727</v>
      </c>
      <c r="E140" s="10"/>
    </row>
    <row r="141" spans="1:5" ht="15.75" hidden="1" customHeight="1" outlineLevel="2" x14ac:dyDescent="0.25">
      <c r="A141" s="12"/>
      <c r="B141" s="15" t="s">
        <v>326</v>
      </c>
      <c r="C141" s="16" t="s">
        <v>595</v>
      </c>
      <c r="D141" s="6">
        <v>3412.9213483146063</v>
      </c>
      <c r="E141" s="10" t="s">
        <v>616</v>
      </c>
    </row>
    <row r="142" spans="1:5" ht="15.75" customHeight="1" outlineLevel="1" collapsed="1" x14ac:dyDescent="0.25">
      <c r="A142" s="12" t="s">
        <v>198</v>
      </c>
      <c r="B142" s="15" t="s">
        <v>343</v>
      </c>
      <c r="C142" s="16"/>
      <c r="D142" s="6">
        <f>SUBTOTAL(9,D141:D141)</f>
        <v>3412.9213483146063</v>
      </c>
      <c r="E142" s="10"/>
    </row>
    <row r="143" spans="1:5" ht="15.75" hidden="1" outlineLevel="2" x14ac:dyDescent="0.25">
      <c r="A143" s="12"/>
      <c r="B143" s="4" t="s">
        <v>726</v>
      </c>
      <c r="C143" t="s">
        <v>300</v>
      </c>
      <c r="D143" s="6">
        <v>2212.1364092276831</v>
      </c>
      <c r="E143" s="10" t="s">
        <v>459</v>
      </c>
    </row>
    <row r="144" spans="1:5" ht="15.75" hidden="1" outlineLevel="2" collapsed="1" x14ac:dyDescent="0.25">
      <c r="A144" s="12"/>
      <c r="B144" s="4" t="s">
        <v>726</v>
      </c>
      <c r="D144" s="17">
        <v>944.55577822311284</v>
      </c>
      <c r="E144" s="16" t="s">
        <v>571</v>
      </c>
    </row>
    <row r="145" spans="1:5" ht="15.75" outlineLevel="1" collapsed="1" x14ac:dyDescent="0.25">
      <c r="A145" s="12" t="s">
        <v>199</v>
      </c>
      <c r="B145" s="4" t="s">
        <v>816</v>
      </c>
      <c r="D145" s="17">
        <f>SUBTOTAL(9,D143:D144)</f>
        <v>3156.6921874507962</v>
      </c>
      <c r="E145" s="16"/>
    </row>
    <row r="146" spans="1:5" ht="15.75" hidden="1" outlineLevel="2" collapsed="1" x14ac:dyDescent="0.25">
      <c r="A146" s="12"/>
      <c r="B146" s="15" t="s">
        <v>742</v>
      </c>
      <c r="C146" s="16" t="s">
        <v>246</v>
      </c>
      <c r="D146" s="17">
        <v>3148.1666250935396</v>
      </c>
      <c r="E146" s="16" t="s">
        <v>548</v>
      </c>
    </row>
    <row r="147" spans="1:5" ht="15.75" outlineLevel="1" collapsed="1" x14ac:dyDescent="0.25">
      <c r="A147" s="12" t="s">
        <v>200</v>
      </c>
      <c r="B147" s="15" t="s">
        <v>821</v>
      </c>
      <c r="C147" s="16"/>
      <c r="D147" s="17">
        <f>SUBTOTAL(9,D146:D146)</f>
        <v>3148.1666250935396</v>
      </c>
      <c r="E147" s="16"/>
    </row>
    <row r="148" spans="1:5" ht="15.75" hidden="1" outlineLevel="2" collapsed="1" x14ac:dyDescent="0.25">
      <c r="A148" s="12"/>
      <c r="B148" s="15" t="s">
        <v>743</v>
      </c>
      <c r="C148" s="16" t="s">
        <v>244</v>
      </c>
      <c r="D148" s="17">
        <v>3029.4337740084807</v>
      </c>
      <c r="E148" s="16" t="s">
        <v>548</v>
      </c>
    </row>
    <row r="149" spans="1:5" ht="15.75" customHeight="1" outlineLevel="1" collapsed="1" x14ac:dyDescent="0.25">
      <c r="A149" s="12" t="s">
        <v>201</v>
      </c>
      <c r="B149" s="15" t="s">
        <v>794</v>
      </c>
      <c r="C149" s="16"/>
      <c r="D149" s="17">
        <f>SUBTOTAL(9,D148:D148)</f>
        <v>3029.4337740084807</v>
      </c>
      <c r="E149" s="16"/>
    </row>
    <row r="150" spans="1:5" ht="15.75" hidden="1" customHeight="1" outlineLevel="2" collapsed="1" x14ac:dyDescent="0.25">
      <c r="A150" s="12"/>
      <c r="B150" s="15" t="s">
        <v>319</v>
      </c>
      <c r="C150" s="16" t="s">
        <v>241</v>
      </c>
      <c r="D150" s="17">
        <v>2989.2741332002993</v>
      </c>
      <c r="E150" s="16" t="s">
        <v>548</v>
      </c>
    </row>
    <row r="151" spans="1:5" ht="15.75" outlineLevel="1" collapsed="1" x14ac:dyDescent="0.25">
      <c r="A151" s="12" t="s">
        <v>202</v>
      </c>
      <c r="B151" s="15" t="s">
        <v>342</v>
      </c>
      <c r="C151" s="16"/>
      <c r="D151" s="17">
        <f>SUBTOTAL(9,D150:D150)</f>
        <v>2989.2741332002993</v>
      </c>
      <c r="E151" s="16"/>
    </row>
    <row r="152" spans="1:5" ht="15.75" hidden="1" outlineLevel="2" collapsed="1" x14ac:dyDescent="0.25">
      <c r="A152" s="12"/>
      <c r="B152" s="15" t="s">
        <v>329</v>
      </c>
      <c r="C152" s="16" t="s">
        <v>11</v>
      </c>
      <c r="D152" s="6">
        <v>2907.303370786517</v>
      </c>
      <c r="E152" s="10" t="s">
        <v>616</v>
      </c>
    </row>
    <row r="153" spans="1:5" ht="15.75" customHeight="1" outlineLevel="1" collapsed="1" x14ac:dyDescent="0.25">
      <c r="A153" s="12" t="s">
        <v>203</v>
      </c>
      <c r="B153" s="15" t="s">
        <v>332</v>
      </c>
      <c r="C153" s="16"/>
      <c r="D153" s="6">
        <f>SUBTOTAL(9,D152:D152)</f>
        <v>2907.303370786517</v>
      </c>
      <c r="E153" s="10"/>
    </row>
    <row r="154" spans="1:5" ht="15.75" hidden="1" customHeight="1" outlineLevel="2" collapsed="1" x14ac:dyDescent="0.25">
      <c r="A154" s="12"/>
      <c r="B154" s="4" t="s">
        <v>719</v>
      </c>
      <c r="C154" t="s">
        <v>11</v>
      </c>
      <c r="D154" s="6">
        <v>2847.6572287647205</v>
      </c>
      <c r="E154" s="10" t="s">
        <v>434</v>
      </c>
    </row>
    <row r="155" spans="1:5" ht="15.75" customHeight="1" outlineLevel="1" collapsed="1" x14ac:dyDescent="0.25">
      <c r="A155" s="12" t="s">
        <v>349</v>
      </c>
      <c r="B155" s="4" t="s">
        <v>807</v>
      </c>
      <c r="D155" s="6">
        <f>SUBTOTAL(9,D154:D154)</f>
        <v>2847.6572287647205</v>
      </c>
      <c r="E155" s="10"/>
    </row>
    <row r="156" spans="1:5" ht="15.75" hidden="1" customHeight="1" outlineLevel="2" collapsed="1" x14ac:dyDescent="0.25">
      <c r="A156" s="12"/>
      <c r="B156" s="15" t="s">
        <v>744</v>
      </c>
      <c r="C156" s="16" t="s">
        <v>260</v>
      </c>
      <c r="D156" s="17">
        <v>2791.9680718383629</v>
      </c>
      <c r="E156" s="16" t="s">
        <v>548</v>
      </c>
    </row>
    <row r="157" spans="1:5" ht="15.75" customHeight="1" outlineLevel="1" collapsed="1" x14ac:dyDescent="0.25">
      <c r="A157" s="12" t="s">
        <v>350</v>
      </c>
      <c r="B157" s="15" t="s">
        <v>819</v>
      </c>
      <c r="C157" s="16"/>
      <c r="D157" s="17">
        <f>SUBTOTAL(9,D156:D156)</f>
        <v>2791.9680718383629</v>
      </c>
      <c r="E157" s="16"/>
    </row>
    <row r="158" spans="1:5" ht="15.75" hidden="1" customHeight="1" outlineLevel="2" collapsed="1" x14ac:dyDescent="0.25">
      <c r="A158" s="12"/>
      <c r="B158" s="15" t="s">
        <v>761</v>
      </c>
      <c r="C158" s="16" t="s">
        <v>604</v>
      </c>
      <c r="D158" s="6">
        <v>2612.3595505617982</v>
      </c>
      <c r="E158" s="10" t="s">
        <v>616</v>
      </c>
    </row>
    <row r="159" spans="1:5" ht="15.75" outlineLevel="1" collapsed="1" x14ac:dyDescent="0.25">
      <c r="A159" s="12" t="s">
        <v>351</v>
      </c>
      <c r="B159" s="15" t="s">
        <v>824</v>
      </c>
      <c r="C159" s="16"/>
      <c r="D159" s="6">
        <f>SUBTOTAL(9,D158:D158)</f>
        <v>2612.3595505617982</v>
      </c>
      <c r="E159" s="10"/>
    </row>
    <row r="160" spans="1:5" ht="15.75" hidden="1" outlineLevel="2" collapsed="1" x14ac:dyDescent="0.25">
      <c r="A160" s="12"/>
      <c r="B160" s="15" t="s">
        <v>760</v>
      </c>
      <c r="C160" s="16" t="s">
        <v>300</v>
      </c>
      <c r="D160" s="6">
        <v>2612.3595505617982</v>
      </c>
      <c r="E160" s="10" t="s">
        <v>616</v>
      </c>
    </row>
    <row r="161" spans="1:5" ht="15.75" outlineLevel="1" collapsed="1" x14ac:dyDescent="0.25">
      <c r="A161" s="12" t="s">
        <v>352</v>
      </c>
      <c r="B161" s="15" t="s">
        <v>839</v>
      </c>
      <c r="C161" s="16"/>
      <c r="D161" s="6">
        <f>SUBTOTAL(9,D160:D160)</f>
        <v>2612.3595505617982</v>
      </c>
      <c r="E161" s="10"/>
    </row>
    <row r="162" spans="1:5" ht="15.75" hidden="1" outlineLevel="2" x14ac:dyDescent="0.25">
      <c r="A162" s="12"/>
      <c r="B162" s="4" t="s">
        <v>219</v>
      </c>
      <c r="C162" t="s">
        <v>503</v>
      </c>
      <c r="D162" s="6">
        <v>2602.9039563074462</v>
      </c>
      <c r="E162" s="10" t="s">
        <v>505</v>
      </c>
    </row>
    <row r="163" spans="1:5" ht="15.75" outlineLevel="1" collapsed="1" x14ac:dyDescent="0.25">
      <c r="A163" s="12" t="s">
        <v>353</v>
      </c>
      <c r="B163" s="4" t="s">
        <v>223</v>
      </c>
      <c r="D163" s="6">
        <f>SUBTOTAL(9,D162:D162)</f>
        <v>2602.9039563074462</v>
      </c>
      <c r="E163" s="10"/>
    </row>
    <row r="164" spans="1:5" ht="15.75" hidden="1" outlineLevel="2" x14ac:dyDescent="0.25">
      <c r="A164" s="12"/>
      <c r="B164" s="15" t="s">
        <v>745</v>
      </c>
      <c r="C164" s="16" t="s">
        <v>260</v>
      </c>
      <c r="D164" s="17">
        <v>2589.4237964579693</v>
      </c>
      <c r="E164" s="16" t="s">
        <v>548</v>
      </c>
    </row>
    <row r="165" spans="1:5" ht="15.75" outlineLevel="1" collapsed="1" x14ac:dyDescent="0.25">
      <c r="A165" s="12" t="s">
        <v>354</v>
      </c>
      <c r="B165" s="15" t="s">
        <v>820</v>
      </c>
      <c r="C165" s="16"/>
      <c r="D165" s="17">
        <f>SUBTOTAL(9,D164:D164)</f>
        <v>2589.4237964579693</v>
      </c>
      <c r="E165" s="16"/>
    </row>
    <row r="166" spans="1:5" ht="15.75" hidden="1" outlineLevel="2" x14ac:dyDescent="0.25">
      <c r="A166" s="12"/>
      <c r="B166" s="15" t="s">
        <v>87</v>
      </c>
      <c r="C166" s="16" t="s">
        <v>36</v>
      </c>
      <c r="D166" s="17">
        <v>2437.6328844790928</v>
      </c>
      <c r="E166" s="16" t="s">
        <v>700</v>
      </c>
    </row>
    <row r="167" spans="1:5" ht="15.75" outlineLevel="1" collapsed="1" x14ac:dyDescent="0.25">
      <c r="A167" s="12" t="s">
        <v>355</v>
      </c>
      <c r="B167" s="15" t="s">
        <v>91</v>
      </c>
      <c r="C167" s="16"/>
      <c r="D167" s="17">
        <f>SUBTOTAL(9,D166:D166)</f>
        <v>2437.6328844790928</v>
      </c>
      <c r="E167" s="16"/>
    </row>
    <row r="168" spans="1:5" ht="15.75" hidden="1" outlineLevel="2" x14ac:dyDescent="0.25">
      <c r="A168" s="12"/>
      <c r="B168" s="15" t="s">
        <v>762</v>
      </c>
      <c r="C168" s="16" t="s">
        <v>427</v>
      </c>
      <c r="D168" s="6">
        <v>2317.4157303370789</v>
      </c>
      <c r="E168" s="10" t="s">
        <v>616</v>
      </c>
    </row>
    <row r="169" spans="1:5" ht="15.75" outlineLevel="1" collapsed="1" x14ac:dyDescent="0.25">
      <c r="A169" s="12" t="s">
        <v>356</v>
      </c>
      <c r="B169" s="15" t="s">
        <v>829</v>
      </c>
      <c r="C169" s="16"/>
      <c r="D169" s="6">
        <f>SUBTOTAL(9,D168:D168)</f>
        <v>2317.4157303370789</v>
      </c>
      <c r="E169" s="10"/>
    </row>
    <row r="170" spans="1:5" ht="15.75" hidden="1" outlineLevel="2" x14ac:dyDescent="0.25">
      <c r="A170" s="12"/>
      <c r="B170" s="4" t="s">
        <v>750</v>
      </c>
      <c r="C170" t="s">
        <v>241</v>
      </c>
      <c r="D170" s="17">
        <v>2240.3607666290868</v>
      </c>
      <c r="E170" s="16" t="s">
        <v>563</v>
      </c>
    </row>
    <row r="171" spans="1:5" ht="15.75" outlineLevel="1" collapsed="1" x14ac:dyDescent="0.25">
      <c r="A171" s="12" t="s">
        <v>357</v>
      </c>
      <c r="B171" s="4" t="s">
        <v>809</v>
      </c>
      <c r="D171" s="17">
        <f>SUBTOTAL(9,D170:D170)</f>
        <v>2240.3607666290868</v>
      </c>
      <c r="E171" s="16"/>
    </row>
    <row r="172" spans="1:5" ht="15.75" hidden="1" outlineLevel="2" x14ac:dyDescent="0.25">
      <c r="A172" s="12"/>
      <c r="B172" s="15" t="s">
        <v>746</v>
      </c>
      <c r="C172" s="16" t="s">
        <v>253</v>
      </c>
      <c r="D172" s="17">
        <v>2051.6338238962335</v>
      </c>
      <c r="E172" s="16" t="s">
        <v>548</v>
      </c>
    </row>
    <row r="173" spans="1:5" ht="15.75" outlineLevel="1" collapsed="1" x14ac:dyDescent="0.25">
      <c r="A173" s="12" t="s">
        <v>358</v>
      </c>
      <c r="B173" s="15" t="s">
        <v>793</v>
      </c>
      <c r="C173" s="16"/>
      <c r="D173" s="17">
        <f>SUBTOTAL(9,D172:D172)</f>
        <v>2051.6338238962335</v>
      </c>
      <c r="E173" s="16"/>
    </row>
    <row r="174" spans="1:5" ht="15.75" hidden="1" outlineLevel="2" x14ac:dyDescent="0.25">
      <c r="A174" s="12"/>
      <c r="B174" s="15" t="s">
        <v>763</v>
      </c>
      <c r="C174" s="16" t="s">
        <v>300</v>
      </c>
      <c r="D174" s="6">
        <v>1867.9775280898878</v>
      </c>
      <c r="E174" s="10" t="s">
        <v>616</v>
      </c>
    </row>
    <row r="175" spans="1:5" ht="15.75" outlineLevel="1" collapsed="1" x14ac:dyDescent="0.25">
      <c r="A175" s="12" t="s">
        <v>359</v>
      </c>
      <c r="B175" s="15" t="s">
        <v>838</v>
      </c>
      <c r="C175" s="16"/>
      <c r="D175" s="6">
        <f>SUBTOTAL(9,D174:D174)</f>
        <v>1867.9775280898878</v>
      </c>
      <c r="E175" s="10"/>
    </row>
    <row r="176" spans="1:5" ht="15.75" hidden="1" outlineLevel="2" x14ac:dyDescent="0.25">
      <c r="A176" s="12"/>
      <c r="B176" s="15" t="s">
        <v>764</v>
      </c>
      <c r="C176" s="16" t="s">
        <v>11</v>
      </c>
      <c r="D176" s="6">
        <v>1853.932584269663</v>
      </c>
      <c r="E176" s="10" t="s">
        <v>616</v>
      </c>
    </row>
    <row r="177" spans="1:5" ht="15.75" outlineLevel="1" collapsed="1" x14ac:dyDescent="0.25">
      <c r="A177" s="12" t="s">
        <v>360</v>
      </c>
      <c r="B177" s="15" t="s">
        <v>777</v>
      </c>
      <c r="C177" s="16"/>
      <c r="D177" s="6">
        <f>SUBTOTAL(9,D176:D176)</f>
        <v>1853.932584269663</v>
      </c>
      <c r="E177" s="10"/>
    </row>
    <row r="178" spans="1:5" ht="15.75" hidden="1" outlineLevel="2" x14ac:dyDescent="0.25">
      <c r="A178" s="12"/>
      <c r="B178" s="15" t="s">
        <v>747</v>
      </c>
      <c r="C178" s="16" t="s">
        <v>253</v>
      </c>
      <c r="D178" s="17">
        <v>1730.3566974307807</v>
      </c>
      <c r="E178" s="16" t="s">
        <v>548</v>
      </c>
    </row>
    <row r="179" spans="1:5" ht="15.75" outlineLevel="1" collapsed="1" x14ac:dyDescent="0.25">
      <c r="A179" s="12" t="s">
        <v>361</v>
      </c>
      <c r="B179" s="15" t="s">
        <v>813</v>
      </c>
      <c r="C179" s="16"/>
      <c r="D179" s="17">
        <f>SUBTOTAL(9,D178:D178)</f>
        <v>1730.3566974307807</v>
      </c>
      <c r="E179" s="16"/>
    </row>
    <row r="180" spans="1:5" ht="15.75" hidden="1" outlineLevel="2" x14ac:dyDescent="0.25">
      <c r="A180" s="12"/>
      <c r="B180" s="15" t="s">
        <v>755</v>
      </c>
      <c r="C180" s="16" t="s">
        <v>11</v>
      </c>
      <c r="D180" s="17">
        <v>1507.6820307281228</v>
      </c>
      <c r="E180" s="16" t="s">
        <v>569</v>
      </c>
    </row>
    <row r="181" spans="1:5" ht="15.75" outlineLevel="1" collapsed="1" x14ac:dyDescent="0.25">
      <c r="A181" s="12" t="s">
        <v>362</v>
      </c>
      <c r="B181" s="15" t="s">
        <v>837</v>
      </c>
      <c r="C181" s="16"/>
      <c r="D181" s="17">
        <f>SUBTOTAL(9,D180:D180)</f>
        <v>1507.6820307281228</v>
      </c>
      <c r="E181" s="16"/>
    </row>
    <row r="182" spans="1:5" ht="15.75" hidden="1" outlineLevel="2" x14ac:dyDescent="0.25">
      <c r="A182" s="12"/>
      <c r="B182" s="15" t="s">
        <v>751</v>
      </c>
      <c r="C182" s="16" t="s">
        <v>260</v>
      </c>
      <c r="D182" s="6">
        <v>1505.5993987222848</v>
      </c>
      <c r="E182" s="10" t="s">
        <v>563</v>
      </c>
    </row>
    <row r="183" spans="1:5" ht="15.75" outlineLevel="1" collapsed="1" x14ac:dyDescent="0.25">
      <c r="A183" s="12" t="s">
        <v>363</v>
      </c>
      <c r="B183" s="15" t="s">
        <v>799</v>
      </c>
      <c r="C183" s="16"/>
      <c r="D183" s="6">
        <f>SUBTOTAL(9,D182:D182)</f>
        <v>1505.5993987222848</v>
      </c>
      <c r="E183" s="10"/>
    </row>
    <row r="184" spans="1:5" ht="15.75" hidden="1" outlineLevel="2" collapsed="1" x14ac:dyDescent="0.25">
      <c r="A184" s="12"/>
      <c r="B184" s="4" t="s">
        <v>720</v>
      </c>
      <c r="C184" t="s">
        <v>11</v>
      </c>
      <c r="D184" s="6">
        <v>1484.5903282385368</v>
      </c>
      <c r="E184" s="10" t="s">
        <v>434</v>
      </c>
    </row>
    <row r="185" spans="1:5" ht="15.75" outlineLevel="1" collapsed="1" x14ac:dyDescent="0.25">
      <c r="A185" s="12" t="s">
        <v>364</v>
      </c>
      <c r="B185" s="4" t="s">
        <v>788</v>
      </c>
      <c r="D185" s="6">
        <f>SUBTOTAL(9,D184:D184)</f>
        <v>1484.5903282385368</v>
      </c>
      <c r="E185" s="10"/>
    </row>
    <row r="186" spans="1:5" ht="15.75" hidden="1" outlineLevel="2" collapsed="1" x14ac:dyDescent="0.25">
      <c r="A186" s="12"/>
      <c r="B186" s="15" t="s">
        <v>314</v>
      </c>
      <c r="C186" s="16" t="s">
        <v>11</v>
      </c>
      <c r="D186" s="17">
        <v>1434.8697394789579</v>
      </c>
      <c r="E186" s="16" t="s">
        <v>570</v>
      </c>
    </row>
    <row r="187" spans="1:5" ht="15.75" outlineLevel="1" collapsed="1" x14ac:dyDescent="0.25">
      <c r="A187" s="12" t="s">
        <v>365</v>
      </c>
      <c r="B187" s="15" t="s">
        <v>335</v>
      </c>
      <c r="C187" s="16"/>
      <c r="D187" s="17">
        <f>SUBTOTAL(9,D186:D186)</f>
        <v>1434.8697394789579</v>
      </c>
      <c r="E187" s="16"/>
    </row>
    <row r="188" spans="1:5" ht="15.75" hidden="1" outlineLevel="2" x14ac:dyDescent="0.25">
      <c r="A188" s="12"/>
      <c r="B188" s="15" t="s">
        <v>752</v>
      </c>
      <c r="C188" s="16" t="s">
        <v>250</v>
      </c>
      <c r="D188" s="6">
        <v>1333.6339721909055</v>
      </c>
      <c r="E188" s="10" t="s">
        <v>563</v>
      </c>
    </row>
    <row r="189" spans="1:5" ht="15.75" outlineLevel="1" collapsed="1" x14ac:dyDescent="0.25">
      <c r="A189" s="12" t="s">
        <v>366</v>
      </c>
      <c r="B189" s="15" t="s">
        <v>797</v>
      </c>
      <c r="C189" s="16"/>
      <c r="D189" s="6">
        <f>SUBTOTAL(9,D188:D188)</f>
        <v>1333.6339721909055</v>
      </c>
      <c r="E189" s="10"/>
    </row>
    <row r="190" spans="1:5" ht="15.75" hidden="1" outlineLevel="2" x14ac:dyDescent="0.25">
      <c r="A190" s="12"/>
      <c r="B190" s="15" t="s">
        <v>748</v>
      </c>
      <c r="C190" s="16" t="s">
        <v>260</v>
      </c>
      <c r="D190" s="17">
        <v>1236.2185083561983</v>
      </c>
      <c r="E190" s="16" t="s">
        <v>548</v>
      </c>
    </row>
    <row r="191" spans="1:5" ht="15.75" outlineLevel="1" collapsed="1" x14ac:dyDescent="0.25">
      <c r="A191" s="12" t="s">
        <v>367</v>
      </c>
      <c r="B191" s="15" t="s">
        <v>832</v>
      </c>
      <c r="C191" s="16"/>
      <c r="D191" s="17">
        <f>SUBTOTAL(9,D190:D190)</f>
        <v>1236.2185083561983</v>
      </c>
      <c r="E191" s="16"/>
    </row>
    <row r="192" spans="1:5" ht="15.75" hidden="1" outlineLevel="2" x14ac:dyDescent="0.25">
      <c r="A192" s="12"/>
      <c r="B192" s="15" t="s">
        <v>753</v>
      </c>
      <c r="C192" s="16" t="s">
        <v>560</v>
      </c>
      <c r="D192" s="17">
        <v>1207.9669297256669</v>
      </c>
      <c r="E192" s="16" t="s">
        <v>563</v>
      </c>
    </row>
    <row r="193" spans="1:5" ht="15.75" outlineLevel="1" collapsed="1" x14ac:dyDescent="0.25">
      <c r="A193" s="12" t="s">
        <v>368</v>
      </c>
      <c r="B193" s="15" t="s">
        <v>814</v>
      </c>
      <c r="C193" s="16"/>
      <c r="D193" s="17">
        <f>SUBTOTAL(9,D192:D192)</f>
        <v>1207.9669297256669</v>
      </c>
      <c r="E193" s="16"/>
    </row>
    <row r="194" spans="1:5" ht="15.75" hidden="1" outlineLevel="2" x14ac:dyDescent="0.25">
      <c r="A194" s="12"/>
      <c r="B194" s="4" t="s">
        <v>220</v>
      </c>
      <c r="C194" t="s">
        <v>12</v>
      </c>
      <c r="D194" s="6">
        <v>1102.4805813079429</v>
      </c>
      <c r="E194" s="10" t="s">
        <v>434</v>
      </c>
    </row>
    <row r="195" spans="1:5" ht="15.75" outlineLevel="1" collapsed="1" x14ac:dyDescent="0.25">
      <c r="A195" s="12" t="s">
        <v>369</v>
      </c>
      <c r="B195" s="4" t="s">
        <v>224</v>
      </c>
      <c r="D195" s="6">
        <f>SUBTOTAL(9,D194:D194)</f>
        <v>1102.4805813079429</v>
      </c>
      <c r="E195" s="10"/>
    </row>
    <row r="196" spans="1:5" ht="15.75" hidden="1" outlineLevel="2" x14ac:dyDescent="0.25">
      <c r="A196" s="12"/>
      <c r="B196" s="15" t="s">
        <v>766</v>
      </c>
      <c r="C196" s="16" t="s">
        <v>11</v>
      </c>
      <c r="D196" s="6">
        <v>814.60674157303379</v>
      </c>
      <c r="E196" s="10" t="s">
        <v>616</v>
      </c>
    </row>
    <row r="197" spans="1:5" ht="15.75" outlineLevel="1" collapsed="1" x14ac:dyDescent="0.25">
      <c r="A197" s="12" t="s">
        <v>370</v>
      </c>
      <c r="B197" s="15" t="s">
        <v>779</v>
      </c>
      <c r="C197" s="16"/>
      <c r="D197" s="6">
        <f>SUBTOTAL(9,D196:D196)</f>
        <v>814.60674157303379</v>
      </c>
      <c r="E197" s="10"/>
    </row>
    <row r="198" spans="1:5" ht="15.75" hidden="1" outlineLevel="2" x14ac:dyDescent="0.25">
      <c r="A198" s="12"/>
      <c r="B198" s="15" t="s">
        <v>749</v>
      </c>
      <c r="C198" s="16" t="s">
        <v>242</v>
      </c>
      <c r="D198" s="17">
        <v>764.77924669493632</v>
      </c>
      <c r="E198" s="16" t="s">
        <v>548</v>
      </c>
    </row>
    <row r="199" spans="1:5" ht="15.75" outlineLevel="1" collapsed="1" x14ac:dyDescent="0.25">
      <c r="A199" s="12" t="s">
        <v>371</v>
      </c>
      <c r="B199" s="15" t="s">
        <v>782</v>
      </c>
      <c r="C199" s="16"/>
      <c r="D199" s="17">
        <f>SUBTOTAL(9,D198:D198)</f>
        <v>764.77924669493632</v>
      </c>
      <c r="E199" s="16"/>
    </row>
    <row r="200" spans="1:5" ht="15.75" hidden="1" outlineLevel="2" x14ac:dyDescent="0.25">
      <c r="A200" s="12"/>
      <c r="B200" s="15" t="s">
        <v>327</v>
      </c>
      <c r="C200" s="16" t="s">
        <v>575</v>
      </c>
      <c r="D200" s="17">
        <v>500</v>
      </c>
      <c r="E200" s="16" t="s">
        <v>756</v>
      </c>
    </row>
    <row r="201" spans="1:5" ht="15.75" outlineLevel="1" collapsed="1" x14ac:dyDescent="0.25">
      <c r="A201" s="12" t="s">
        <v>372</v>
      </c>
      <c r="B201" s="15" t="s">
        <v>339</v>
      </c>
      <c r="C201" s="16"/>
      <c r="D201" s="17">
        <f>SUBTOTAL(9,D200:D200)</f>
        <v>500</v>
      </c>
      <c r="E201" s="16"/>
    </row>
    <row r="202" spans="1:5" ht="15.75" hidden="1" outlineLevel="2" x14ac:dyDescent="0.25">
      <c r="A202" s="12"/>
      <c r="B202" s="15" t="s">
        <v>767</v>
      </c>
      <c r="C202" s="16" t="s">
        <v>11</v>
      </c>
      <c r="D202" s="6">
        <v>491.57303370786519</v>
      </c>
      <c r="E202" s="10" t="s">
        <v>616</v>
      </c>
    </row>
    <row r="203" spans="1:5" ht="15.75" outlineLevel="1" collapsed="1" x14ac:dyDescent="0.25">
      <c r="A203" s="12" t="s">
        <v>373</v>
      </c>
      <c r="B203" s="15" t="s">
        <v>823</v>
      </c>
      <c r="C203" s="16"/>
      <c r="D203" s="6">
        <f>SUBTOTAL(9,D202:D202)</f>
        <v>491.57303370786519</v>
      </c>
      <c r="E203" s="10"/>
    </row>
    <row r="204" spans="1:5" ht="15.75" hidden="1" outlineLevel="2" x14ac:dyDescent="0.25">
      <c r="A204" s="12"/>
      <c r="B204" s="15" t="s">
        <v>111</v>
      </c>
      <c r="C204" s="16" t="s">
        <v>575</v>
      </c>
      <c r="D204" s="17">
        <v>490.38461538461536</v>
      </c>
      <c r="E204" s="16" t="s">
        <v>756</v>
      </c>
    </row>
    <row r="205" spans="1:5" ht="15.75" outlineLevel="1" collapsed="1" x14ac:dyDescent="0.25">
      <c r="A205" s="12" t="s">
        <v>374</v>
      </c>
      <c r="B205" s="15" t="s">
        <v>113</v>
      </c>
      <c r="C205" s="16"/>
      <c r="D205" s="17">
        <f>SUBTOTAL(9,D204:D204)</f>
        <v>490.38461538461536</v>
      </c>
      <c r="E205" s="16"/>
    </row>
    <row r="206" spans="1:5" ht="15.75" hidden="1" outlineLevel="2" x14ac:dyDescent="0.25">
      <c r="A206" s="12"/>
      <c r="B206" s="15" t="s">
        <v>110</v>
      </c>
      <c r="C206" s="16" t="s">
        <v>247</v>
      </c>
      <c r="D206" s="17">
        <v>442.30769230769232</v>
      </c>
      <c r="E206" s="16" t="s">
        <v>756</v>
      </c>
    </row>
    <row r="207" spans="1:5" ht="15.75" outlineLevel="1" collapsed="1" x14ac:dyDescent="0.25">
      <c r="A207" s="12" t="s">
        <v>375</v>
      </c>
      <c r="B207" s="15" t="s">
        <v>112</v>
      </c>
      <c r="C207" s="16"/>
      <c r="D207" s="17">
        <f>SUBTOTAL(9,D206:D206)</f>
        <v>442.30769230769232</v>
      </c>
      <c r="E207" s="16"/>
    </row>
    <row r="208" spans="1:5" ht="15.75" hidden="1" outlineLevel="2" x14ac:dyDescent="0.25">
      <c r="A208" s="12"/>
      <c r="B208" s="15" t="s">
        <v>132</v>
      </c>
      <c r="C208" s="16" t="s">
        <v>575</v>
      </c>
      <c r="D208" s="17">
        <v>335.16483516483515</v>
      </c>
      <c r="E208" s="16" t="s">
        <v>756</v>
      </c>
    </row>
    <row r="209" spans="1:5" ht="15.75" outlineLevel="1" collapsed="1" x14ac:dyDescent="0.25">
      <c r="A209" s="12" t="s">
        <v>376</v>
      </c>
      <c r="B209" s="15" t="s">
        <v>133</v>
      </c>
      <c r="C209" s="16"/>
      <c r="D209" s="17">
        <f>SUBTOTAL(9,D208:D208)</f>
        <v>335.16483516483515</v>
      </c>
      <c r="E209" s="16"/>
    </row>
    <row r="210" spans="1:5" ht="15.75" hidden="1" outlineLevel="2" x14ac:dyDescent="0.25">
      <c r="A210" s="12"/>
      <c r="B210" s="4" t="s">
        <v>754</v>
      </c>
      <c r="C210" t="s">
        <v>260</v>
      </c>
      <c r="D210" s="17">
        <v>274.78391582111993</v>
      </c>
      <c r="E210" s="16" t="s">
        <v>563</v>
      </c>
    </row>
    <row r="211" spans="1:5" ht="15.75" outlineLevel="1" collapsed="1" x14ac:dyDescent="0.25">
      <c r="A211" s="12" t="s">
        <v>377</v>
      </c>
      <c r="B211" s="4" t="s">
        <v>800</v>
      </c>
      <c r="D211" s="17">
        <f>SUBTOTAL(9,D210:D210)</f>
        <v>274.78391582111993</v>
      </c>
      <c r="E211" s="16"/>
    </row>
    <row r="212" spans="1:5" ht="15.75" hidden="1" outlineLevel="2" x14ac:dyDescent="0.25">
      <c r="A212" s="12"/>
      <c r="B212" s="15" t="s">
        <v>328</v>
      </c>
      <c r="C212" s="16" t="s">
        <v>575</v>
      </c>
      <c r="D212" s="17">
        <v>17.857142857142858</v>
      </c>
      <c r="E212" s="16" t="s">
        <v>756</v>
      </c>
    </row>
    <row r="213" spans="1:5" ht="15.75" outlineLevel="1" collapsed="1" x14ac:dyDescent="0.25">
      <c r="A213" s="12" t="s">
        <v>378</v>
      </c>
      <c r="B213" s="15" t="s">
        <v>334</v>
      </c>
      <c r="C213" s="16"/>
      <c r="D213" s="17">
        <f>SUBTOTAL(9,D212:D212)</f>
        <v>17.857142857142858</v>
      </c>
      <c r="E213" s="16"/>
    </row>
    <row r="214" spans="1:5" ht="15.75" hidden="1" outlineLevel="2" x14ac:dyDescent="0.25">
      <c r="A214" s="12"/>
      <c r="B214" s="15" t="s">
        <v>318</v>
      </c>
      <c r="C214" s="16" t="s">
        <v>242</v>
      </c>
      <c r="D214" s="17">
        <v>0</v>
      </c>
      <c r="E214" s="16" t="s">
        <v>548</v>
      </c>
    </row>
    <row r="215" spans="1:5" ht="15.75" outlineLevel="1" collapsed="1" x14ac:dyDescent="0.25">
      <c r="A215" s="12" t="s">
        <v>379</v>
      </c>
      <c r="B215" s="15" t="s">
        <v>336</v>
      </c>
      <c r="C215" s="16"/>
      <c r="D215" s="17">
        <f>SUBTOTAL(9,D214:D214)</f>
        <v>0</v>
      </c>
      <c r="E215" s="16"/>
    </row>
    <row r="216" spans="1:5" ht="15.75" hidden="1" outlineLevel="2" x14ac:dyDescent="0.25">
      <c r="A216" s="12"/>
      <c r="B216" s="15" t="s">
        <v>768</v>
      </c>
      <c r="C216" s="16" t="s">
        <v>11</v>
      </c>
      <c r="D216" s="6">
        <v>0</v>
      </c>
      <c r="E216" s="10" t="s">
        <v>616</v>
      </c>
    </row>
    <row r="217" spans="1:5" ht="15.75" outlineLevel="1" collapsed="1" x14ac:dyDescent="0.25">
      <c r="A217" s="12" t="s">
        <v>380</v>
      </c>
      <c r="B217" s="15" t="s">
        <v>822</v>
      </c>
      <c r="C217" s="16"/>
      <c r="D217" s="6">
        <f>SUBTOTAL(9,D216:D216)</f>
        <v>0</v>
      </c>
      <c r="E217" s="10"/>
    </row>
    <row r="218" spans="1:5" ht="15.75" x14ac:dyDescent="0.25">
      <c r="A218" s="12"/>
      <c r="B218" s="15" t="s">
        <v>93</v>
      </c>
      <c r="C218" s="16"/>
      <c r="D218" s="6">
        <f>SUBTOTAL(9,D4:D216)</f>
        <v>497804.59394842753</v>
      </c>
      <c r="E218" s="10"/>
    </row>
    <row r="219" spans="1:5" ht="15.75" x14ac:dyDescent="0.25">
      <c r="A219" s="12"/>
      <c r="B219" s="15"/>
      <c r="C219" s="16"/>
      <c r="D219" s="17"/>
      <c r="E219" s="16"/>
    </row>
    <row r="220" spans="1:5" ht="15.75" x14ac:dyDescent="0.25">
      <c r="A220" s="12"/>
      <c r="B220" s="15"/>
      <c r="C220" s="16"/>
      <c r="D220" s="17"/>
      <c r="E220" s="16"/>
    </row>
    <row r="221" spans="1:5" ht="15.75" x14ac:dyDescent="0.25">
      <c r="A221" s="12"/>
      <c r="B221" s="15"/>
      <c r="C221" s="16"/>
      <c r="D221" s="17"/>
      <c r="E221" s="16"/>
    </row>
    <row r="222" spans="1:5" ht="15.75" x14ac:dyDescent="0.25">
      <c r="A222" s="12"/>
      <c r="B222" s="15"/>
      <c r="C222" s="16"/>
      <c r="D222" s="17"/>
      <c r="E222" s="16"/>
    </row>
    <row r="223" spans="1:5" ht="15.75" x14ac:dyDescent="0.25">
      <c r="A223" s="12"/>
      <c r="B223" s="15"/>
      <c r="C223" s="16"/>
      <c r="D223" s="17"/>
      <c r="E223" s="16"/>
    </row>
    <row r="224" spans="1:5" ht="15.75" x14ac:dyDescent="0.25">
      <c r="A224" s="12"/>
      <c r="B224" s="15"/>
      <c r="C224" s="16"/>
      <c r="D224" s="17"/>
      <c r="E224" s="16"/>
    </row>
    <row r="225" spans="1:5" ht="15.75" x14ac:dyDescent="0.25">
      <c r="A225" s="12"/>
      <c r="B225" s="15"/>
      <c r="C225" s="16"/>
      <c r="D225" s="17"/>
      <c r="E225" s="16"/>
    </row>
    <row r="226" spans="1:5" ht="15.75" x14ac:dyDescent="0.25">
      <c r="A226" s="12"/>
      <c r="B226" s="15"/>
      <c r="C226" s="16"/>
      <c r="D226" s="17"/>
      <c r="E226" s="16"/>
    </row>
    <row r="227" spans="1:5" ht="15.75" x14ac:dyDescent="0.25">
      <c r="A227" s="12"/>
      <c r="B227" s="15"/>
      <c r="C227" s="16"/>
      <c r="D227" s="17"/>
      <c r="E227" s="16"/>
    </row>
    <row r="228" spans="1:5" ht="15.75" x14ac:dyDescent="0.25">
      <c r="A228" s="12"/>
      <c r="B228" s="15"/>
      <c r="C228" s="16"/>
      <c r="D228" s="17"/>
      <c r="E228" s="16"/>
    </row>
    <row r="229" spans="1:5" ht="15.75" x14ac:dyDescent="0.25">
      <c r="A229" s="12"/>
      <c r="B229" s="15"/>
      <c r="C229" s="16"/>
      <c r="D229" s="17"/>
      <c r="E229" s="16"/>
    </row>
    <row r="230" spans="1:5" ht="15.75" x14ac:dyDescent="0.25">
      <c r="A230" s="12"/>
      <c r="B230" s="15"/>
      <c r="C230" s="16"/>
      <c r="D230" s="6"/>
      <c r="E230" s="10"/>
    </row>
    <row r="231" spans="1:5" ht="15.75" x14ac:dyDescent="0.25">
      <c r="A231" s="12"/>
      <c r="B231" s="15"/>
      <c r="C231" s="16"/>
      <c r="D231" s="17"/>
      <c r="E231" s="16"/>
    </row>
    <row r="232" spans="1:5" ht="15.75" x14ac:dyDescent="0.25">
      <c r="A232" s="12"/>
      <c r="B232" s="15"/>
      <c r="C232" s="16"/>
      <c r="D232" s="17"/>
      <c r="E232" s="16"/>
    </row>
    <row r="233" spans="1:5" ht="15.75" x14ac:dyDescent="0.25">
      <c r="A233" s="12"/>
      <c r="B233" s="15"/>
      <c r="C233" s="16"/>
      <c r="D233" s="17"/>
      <c r="E233" s="16"/>
    </row>
    <row r="234" spans="1:5" ht="15.75" x14ac:dyDescent="0.25">
      <c r="A234" s="12"/>
      <c r="B234" s="15"/>
      <c r="C234" s="16"/>
      <c r="D234" s="17"/>
      <c r="E234" s="16"/>
    </row>
    <row r="235" spans="1:5" ht="15.75" x14ac:dyDescent="0.25">
      <c r="A235" s="12"/>
      <c r="B235" s="15"/>
      <c r="C235" s="16"/>
      <c r="D235" s="17"/>
      <c r="E235" s="16"/>
    </row>
    <row r="236" spans="1:5" ht="15.75" x14ac:dyDescent="0.25">
      <c r="A236" s="12"/>
      <c r="B236" s="15"/>
      <c r="C236" s="16"/>
      <c r="D236" s="17"/>
      <c r="E236" s="16"/>
    </row>
    <row r="237" spans="1:5" ht="15.75" x14ac:dyDescent="0.25">
      <c r="A237" s="12"/>
      <c r="B237" s="15"/>
      <c r="C237" s="16"/>
      <c r="D237" s="17"/>
      <c r="E237" s="16"/>
    </row>
    <row r="238" spans="1:5" ht="15.75" x14ac:dyDescent="0.25">
      <c r="A238" s="12"/>
      <c r="B238" s="15"/>
      <c r="C238" s="16"/>
      <c r="D238" s="17"/>
      <c r="E238" s="16"/>
    </row>
    <row r="239" spans="1:5" ht="15.75" x14ac:dyDescent="0.25">
      <c r="A239" s="12"/>
      <c r="B239" s="15"/>
      <c r="C239" s="16"/>
      <c r="D239" s="17"/>
      <c r="E239" s="16"/>
    </row>
    <row r="240" spans="1:5" ht="15.75" x14ac:dyDescent="0.25">
      <c r="A240" s="12"/>
      <c r="B240" s="15"/>
      <c r="C240" s="16"/>
      <c r="D240" s="17"/>
      <c r="E240" s="16"/>
    </row>
    <row r="241" spans="1:5" ht="15.75" x14ac:dyDescent="0.25">
      <c r="A241" s="12"/>
      <c r="B241" s="15"/>
      <c r="C241" s="16"/>
      <c r="D241" s="17"/>
      <c r="E241" s="16"/>
    </row>
    <row r="242" spans="1:5" ht="15.75" x14ac:dyDescent="0.25">
      <c r="A242" s="12"/>
      <c r="B242" s="15"/>
      <c r="C242" s="16"/>
      <c r="D242" s="17"/>
      <c r="E242" s="16"/>
    </row>
    <row r="243" spans="1:5" ht="15.75" x14ac:dyDescent="0.25">
      <c r="A243" s="12"/>
      <c r="B243" s="15"/>
      <c r="C243" s="16"/>
      <c r="D243" s="17"/>
      <c r="E243" s="16"/>
    </row>
    <row r="244" spans="1:5" ht="15.75" x14ac:dyDescent="0.25">
      <c r="A244" s="12"/>
      <c r="B244" s="15"/>
      <c r="C244" s="16"/>
      <c r="D244" s="6"/>
      <c r="E244" s="10"/>
    </row>
    <row r="245" spans="1:5" ht="15.75" x14ac:dyDescent="0.25">
      <c r="A245" s="12"/>
      <c r="B245" s="15"/>
      <c r="C245" s="16"/>
      <c r="D245" s="17"/>
      <c r="E245" s="16"/>
    </row>
    <row r="246" spans="1:5" ht="15.75" x14ac:dyDescent="0.25">
      <c r="A246" s="12"/>
    </row>
    <row r="247" spans="1:5" ht="15.75" x14ac:dyDescent="0.25">
      <c r="A247" s="12"/>
    </row>
    <row r="248" spans="1:5" ht="15.75" x14ac:dyDescent="0.25">
      <c r="A248" s="12"/>
    </row>
    <row r="249" spans="1:5" ht="15.75" x14ac:dyDescent="0.25">
      <c r="A249" s="12"/>
    </row>
    <row r="250" spans="1:5" ht="15.75" x14ac:dyDescent="0.25">
      <c r="A250" s="12"/>
    </row>
    <row r="251" spans="1:5" ht="15.75" x14ac:dyDescent="0.25">
      <c r="A251" s="12"/>
    </row>
    <row r="252" spans="1:5" ht="15.75" x14ac:dyDescent="0.25">
      <c r="A252" s="12"/>
    </row>
    <row r="253" spans="1:5" ht="15.75" x14ac:dyDescent="0.25">
      <c r="A253" s="12"/>
    </row>
    <row r="254" spans="1:5" ht="15.75" x14ac:dyDescent="0.25">
      <c r="A254" s="12"/>
    </row>
    <row r="255" spans="1:5" ht="15.75" x14ac:dyDescent="0.25">
      <c r="A255" s="12"/>
    </row>
    <row r="256" spans="1:5" ht="15.75" x14ac:dyDescent="0.25">
      <c r="A256" s="12"/>
    </row>
  </sheetData>
  <sortState ref="B4:E217">
    <sortCondition descending="1" ref="D4:D217"/>
  </sortState>
  <dataConsolidate/>
  <mergeCells count="1">
    <mergeCell ref="A1:E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fitToHeight="8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H183"/>
  <sheetViews>
    <sheetView workbookViewId="0">
      <selection activeCell="B4" sqref="B4:E117"/>
    </sheetView>
  </sheetViews>
  <sheetFormatPr defaultRowHeight="12.75" x14ac:dyDescent="0.2"/>
  <cols>
    <col min="1" max="1" width="8" bestFit="1" customWidth="1"/>
    <col min="2" max="2" width="39.42578125" bestFit="1" customWidth="1"/>
    <col min="3" max="3" width="23.42578125" customWidth="1"/>
    <col min="4" max="4" width="21.5703125" bestFit="1" customWidth="1"/>
    <col min="5" max="5" width="29.42578125" bestFit="1" customWidth="1"/>
    <col min="7" max="8" width="9.140625" hidden="1" customWidth="1"/>
  </cols>
  <sheetData>
    <row r="1" spans="1:8" ht="18" x14ac:dyDescent="0.25">
      <c r="A1" s="20" t="s">
        <v>709</v>
      </c>
      <c r="B1" s="20"/>
      <c r="C1" s="20"/>
      <c r="D1" s="20"/>
      <c r="E1" s="20"/>
    </row>
    <row r="3" spans="1:8" x14ac:dyDescent="0.2">
      <c r="A3" s="1" t="s">
        <v>17</v>
      </c>
      <c r="B3" s="1" t="s">
        <v>2</v>
      </c>
      <c r="C3" s="1" t="s">
        <v>15</v>
      </c>
      <c r="D3" s="1" t="s">
        <v>14</v>
      </c>
      <c r="E3" s="1" t="s">
        <v>16</v>
      </c>
    </row>
    <row r="4" spans="1:8" x14ac:dyDescent="0.2">
      <c r="B4" s="4" t="s">
        <v>219</v>
      </c>
      <c r="C4" t="s">
        <v>503</v>
      </c>
      <c r="D4" s="6">
        <v>2602.9039563074462</v>
      </c>
      <c r="E4" s="10" t="s">
        <v>505</v>
      </c>
    </row>
    <row r="5" spans="1:8" x14ac:dyDescent="0.2">
      <c r="B5" s="4" t="s">
        <v>721</v>
      </c>
      <c r="C5" t="s">
        <v>11</v>
      </c>
      <c r="D5" s="6">
        <v>6245.6536275493145</v>
      </c>
      <c r="E5" s="10" t="s">
        <v>459</v>
      </c>
    </row>
    <row r="6" spans="1:8" x14ac:dyDescent="0.2">
      <c r="B6" s="15" t="s">
        <v>764</v>
      </c>
      <c r="C6" s="16" t="s">
        <v>11</v>
      </c>
      <c r="D6" s="6">
        <v>1853.932584269663</v>
      </c>
      <c r="E6" s="10" t="s">
        <v>616</v>
      </c>
    </row>
    <row r="7" spans="1:8" x14ac:dyDescent="0.2">
      <c r="B7" s="4" t="s">
        <v>320</v>
      </c>
      <c r="C7" t="s">
        <v>36</v>
      </c>
      <c r="D7" s="17">
        <v>6156.1158798283268</v>
      </c>
      <c r="E7" s="16" t="s">
        <v>662</v>
      </c>
    </row>
    <row r="8" spans="1:8" x14ac:dyDescent="0.2">
      <c r="B8" s="4" t="s">
        <v>320</v>
      </c>
      <c r="C8" t="s">
        <v>36</v>
      </c>
      <c r="D8" s="6">
        <v>6338.084454509125</v>
      </c>
      <c r="E8" s="10" t="s">
        <v>505</v>
      </c>
    </row>
    <row r="9" spans="1:8" x14ac:dyDescent="0.2">
      <c r="B9" s="15" t="s">
        <v>774</v>
      </c>
      <c r="C9" s="16" t="s">
        <v>246</v>
      </c>
      <c r="D9" s="17">
        <v>6919.6807183836363</v>
      </c>
      <c r="E9" s="16" t="s">
        <v>548</v>
      </c>
    </row>
    <row r="10" spans="1:8" x14ac:dyDescent="0.2">
      <c r="B10" s="15" t="s">
        <v>766</v>
      </c>
      <c r="C10" s="16" t="s">
        <v>11</v>
      </c>
      <c r="D10" s="6">
        <v>814.60674157303379</v>
      </c>
      <c r="E10" s="10" t="s">
        <v>616</v>
      </c>
    </row>
    <row r="11" spans="1:8" x14ac:dyDescent="0.2">
      <c r="B11" s="4" t="s">
        <v>735</v>
      </c>
      <c r="C11" s="16" t="s">
        <v>90</v>
      </c>
      <c r="D11" s="17">
        <v>2980.6866952789705</v>
      </c>
      <c r="E11" s="16" t="s">
        <v>662</v>
      </c>
    </row>
    <row r="12" spans="1:8" x14ac:dyDescent="0.2">
      <c r="B12" s="4" t="s">
        <v>735</v>
      </c>
      <c r="C12" t="s">
        <v>90</v>
      </c>
      <c r="D12" s="6">
        <v>2500.3330225123223</v>
      </c>
      <c r="E12" s="10" t="s">
        <v>505</v>
      </c>
    </row>
    <row r="13" spans="1:8" x14ac:dyDescent="0.2">
      <c r="B13" s="4" t="s">
        <v>734</v>
      </c>
      <c r="C13" t="s">
        <v>36</v>
      </c>
      <c r="D13" s="6">
        <v>6850.9391234847471</v>
      </c>
      <c r="E13" s="10" t="s">
        <v>505</v>
      </c>
    </row>
    <row r="14" spans="1:8" x14ac:dyDescent="0.2">
      <c r="B14" s="15" t="s">
        <v>749</v>
      </c>
      <c r="C14" s="16" t="s">
        <v>242</v>
      </c>
      <c r="D14" s="17">
        <v>764.77924669493632</v>
      </c>
      <c r="E14" s="16" t="s">
        <v>548</v>
      </c>
    </row>
    <row r="15" spans="1:8" x14ac:dyDescent="0.2">
      <c r="B15" s="15" t="s">
        <v>329</v>
      </c>
      <c r="C15" s="16" t="s">
        <v>11</v>
      </c>
      <c r="D15" s="6">
        <v>2907.303370786517</v>
      </c>
      <c r="E15" s="10" t="s">
        <v>616</v>
      </c>
    </row>
    <row r="16" spans="1:8" x14ac:dyDescent="0.2">
      <c r="B16" s="4" t="s">
        <v>715</v>
      </c>
      <c r="C16" t="s">
        <v>11</v>
      </c>
      <c r="D16" s="6">
        <v>8953.8962665998497</v>
      </c>
      <c r="E16" s="10" t="s">
        <v>434</v>
      </c>
      <c r="H16" s="10"/>
    </row>
    <row r="17" spans="2:5" x14ac:dyDescent="0.2">
      <c r="B17" s="4" t="s">
        <v>727</v>
      </c>
      <c r="C17" t="s">
        <v>63</v>
      </c>
      <c r="D17" s="6">
        <v>9508.4587718129751</v>
      </c>
      <c r="E17" s="10" t="s">
        <v>505</v>
      </c>
    </row>
    <row r="18" spans="2:5" x14ac:dyDescent="0.2">
      <c r="B18" s="4" t="s">
        <v>731</v>
      </c>
      <c r="C18" t="s">
        <v>442</v>
      </c>
      <c r="D18" s="6">
        <v>7206.607166644465</v>
      </c>
      <c r="E18" s="10" t="s">
        <v>505</v>
      </c>
    </row>
    <row r="19" spans="2:5" x14ac:dyDescent="0.2">
      <c r="B19" s="4" t="s">
        <v>722</v>
      </c>
      <c r="C19" t="s">
        <v>442</v>
      </c>
      <c r="D19" s="6">
        <v>6196.0046807087929</v>
      </c>
      <c r="E19" s="10" t="s">
        <v>459</v>
      </c>
    </row>
    <row r="20" spans="2:5" x14ac:dyDescent="0.2">
      <c r="B20" s="4" t="s">
        <v>723</v>
      </c>
      <c r="C20" t="s">
        <v>442</v>
      </c>
      <c r="D20" s="6">
        <v>6129.8060849214307</v>
      </c>
      <c r="E20" s="10" t="s">
        <v>459</v>
      </c>
    </row>
    <row r="21" spans="2:5" x14ac:dyDescent="0.2">
      <c r="B21" s="4" t="s">
        <v>720</v>
      </c>
      <c r="C21" t="s">
        <v>11</v>
      </c>
      <c r="D21" s="6">
        <v>1484.5903282385368</v>
      </c>
      <c r="E21" s="10" t="s">
        <v>434</v>
      </c>
    </row>
    <row r="22" spans="2:5" x14ac:dyDescent="0.2">
      <c r="B22" s="4" t="s">
        <v>718</v>
      </c>
      <c r="C22" t="s">
        <v>310</v>
      </c>
      <c r="D22" s="6">
        <v>3831.1200200451012</v>
      </c>
      <c r="E22" s="10" t="s">
        <v>434</v>
      </c>
    </row>
    <row r="23" spans="2:5" x14ac:dyDescent="0.2">
      <c r="B23" s="15" t="s">
        <v>330</v>
      </c>
      <c r="C23" s="16" t="s">
        <v>11</v>
      </c>
      <c r="D23" s="6">
        <v>3778.0898876404494</v>
      </c>
      <c r="E23" s="10" t="s">
        <v>616</v>
      </c>
    </row>
    <row r="24" spans="2:5" x14ac:dyDescent="0.2">
      <c r="B24" s="15" t="s">
        <v>765</v>
      </c>
      <c r="C24" s="16" t="s">
        <v>524</v>
      </c>
      <c r="D24" s="17">
        <v>4663.7565477675216</v>
      </c>
      <c r="E24" s="16" t="s">
        <v>548</v>
      </c>
    </row>
    <row r="25" spans="2:5" x14ac:dyDescent="0.2">
      <c r="B25" s="15" t="s">
        <v>765</v>
      </c>
      <c r="C25" s="16" t="s">
        <v>18</v>
      </c>
      <c r="D25" s="6">
        <v>1713.4831460674156</v>
      </c>
      <c r="E25" s="10" t="s">
        <v>616</v>
      </c>
    </row>
    <row r="26" spans="2:5" x14ac:dyDescent="0.2">
      <c r="B26" s="4" t="s">
        <v>730</v>
      </c>
      <c r="C26" t="s">
        <v>11</v>
      </c>
      <c r="D26" s="6">
        <v>8496.0703343546029</v>
      </c>
      <c r="E26" s="10" t="s">
        <v>505</v>
      </c>
    </row>
    <row r="27" spans="2:5" x14ac:dyDescent="0.2">
      <c r="B27" s="4" t="s">
        <v>710</v>
      </c>
      <c r="C27" t="s">
        <v>63</v>
      </c>
      <c r="D27" s="6">
        <v>10000</v>
      </c>
      <c r="E27" s="10" t="s">
        <v>434</v>
      </c>
    </row>
    <row r="28" spans="2:5" x14ac:dyDescent="0.2">
      <c r="B28" s="15" t="s">
        <v>746</v>
      </c>
      <c r="C28" s="16" t="s">
        <v>253</v>
      </c>
      <c r="D28" s="17">
        <v>2051.6338238962335</v>
      </c>
      <c r="E28" s="16" t="s">
        <v>548</v>
      </c>
    </row>
    <row r="29" spans="2:5" x14ac:dyDescent="0.2">
      <c r="B29" s="15" t="s">
        <v>743</v>
      </c>
      <c r="C29" s="16" t="s">
        <v>244</v>
      </c>
      <c r="D29" s="17">
        <v>3029.4337740084807</v>
      </c>
      <c r="E29" s="16" t="s">
        <v>548</v>
      </c>
    </row>
    <row r="30" spans="2:5" x14ac:dyDescent="0.2">
      <c r="B30" s="15" t="s">
        <v>739</v>
      </c>
      <c r="C30" s="16" t="s">
        <v>236</v>
      </c>
      <c r="D30" s="17">
        <v>3933.8987278623099</v>
      </c>
      <c r="E30" s="16" t="s">
        <v>548</v>
      </c>
    </row>
    <row r="31" spans="2:5" x14ac:dyDescent="0.2">
      <c r="B31" s="4" t="s">
        <v>739</v>
      </c>
      <c r="C31" t="s">
        <v>13</v>
      </c>
      <c r="D31" s="6">
        <v>3806.1797752808989</v>
      </c>
      <c r="E31" s="10" t="s">
        <v>616</v>
      </c>
    </row>
    <row r="32" spans="2:5" x14ac:dyDescent="0.2">
      <c r="B32" s="15" t="s">
        <v>758</v>
      </c>
      <c r="C32" s="16" t="s">
        <v>589</v>
      </c>
      <c r="D32" s="6">
        <v>3693.8202247191011</v>
      </c>
      <c r="E32" s="10" t="s">
        <v>616</v>
      </c>
    </row>
    <row r="33" spans="2:7" x14ac:dyDescent="0.2">
      <c r="B33" s="4" t="s">
        <v>220</v>
      </c>
      <c r="C33" t="s">
        <v>12</v>
      </c>
      <c r="D33" s="6">
        <v>1102.4805813079429</v>
      </c>
      <c r="E33" s="10" t="s">
        <v>434</v>
      </c>
    </row>
    <row r="34" spans="2:7" x14ac:dyDescent="0.2">
      <c r="B34" s="15" t="s">
        <v>752</v>
      </c>
      <c r="C34" s="16" t="s">
        <v>250</v>
      </c>
      <c r="D34" s="6">
        <v>1333.6339721909055</v>
      </c>
      <c r="E34" s="10" t="s">
        <v>563</v>
      </c>
    </row>
    <row r="35" spans="2:7" x14ac:dyDescent="0.2">
      <c r="B35" s="4" t="s">
        <v>312</v>
      </c>
      <c r="C35" t="s">
        <v>11</v>
      </c>
      <c r="D35" s="6">
        <v>3556.6804315971763</v>
      </c>
      <c r="E35" s="10" t="s">
        <v>505</v>
      </c>
    </row>
    <row r="36" spans="2:7" x14ac:dyDescent="0.2">
      <c r="B36" s="15" t="s">
        <v>312</v>
      </c>
      <c r="C36" s="16" t="s">
        <v>238</v>
      </c>
      <c r="D36" s="17">
        <v>90.659340659340671</v>
      </c>
      <c r="E36" s="16" t="s">
        <v>756</v>
      </c>
    </row>
    <row r="37" spans="2:7" x14ac:dyDescent="0.2">
      <c r="B37" s="15" t="s">
        <v>751</v>
      </c>
      <c r="C37" s="16" t="s">
        <v>260</v>
      </c>
      <c r="D37" s="6">
        <v>1505.5993987222848</v>
      </c>
      <c r="E37" s="10" t="s">
        <v>563</v>
      </c>
    </row>
    <row r="38" spans="2:7" x14ac:dyDescent="0.2">
      <c r="B38" s="15" t="s">
        <v>328</v>
      </c>
      <c r="C38" s="16" t="s">
        <v>575</v>
      </c>
      <c r="D38" s="17">
        <v>17.857142857142858</v>
      </c>
      <c r="E38" s="16" t="s">
        <v>756</v>
      </c>
    </row>
    <row r="39" spans="2:7" x14ac:dyDescent="0.2">
      <c r="B39" s="4" t="s">
        <v>754</v>
      </c>
      <c r="C39" t="s">
        <v>260</v>
      </c>
      <c r="D39" s="17">
        <v>274.78391582111993</v>
      </c>
      <c r="E39" s="16" t="s">
        <v>563</v>
      </c>
    </row>
    <row r="40" spans="2:7" x14ac:dyDescent="0.2">
      <c r="B40" s="15" t="s">
        <v>775</v>
      </c>
      <c r="C40" s="16"/>
      <c r="D40" s="17">
        <v>7194.2060085836911</v>
      </c>
      <c r="E40" s="16" t="s">
        <v>662</v>
      </c>
    </row>
    <row r="41" spans="2:7" x14ac:dyDescent="0.2">
      <c r="B41" s="15" t="s">
        <v>775</v>
      </c>
      <c r="C41" t="s">
        <v>418</v>
      </c>
      <c r="D41" s="6">
        <v>6500.5994405221791</v>
      </c>
      <c r="E41" s="10" t="s">
        <v>505</v>
      </c>
    </row>
    <row r="42" spans="2:7" x14ac:dyDescent="0.2">
      <c r="B42" s="4" t="s">
        <v>725</v>
      </c>
      <c r="C42" t="s">
        <v>11</v>
      </c>
      <c r="D42" s="6">
        <v>5857.6563022400533</v>
      </c>
      <c r="E42" s="10" t="s">
        <v>459</v>
      </c>
    </row>
    <row r="43" spans="2:7" x14ac:dyDescent="0.2">
      <c r="B43" s="15" t="s">
        <v>725</v>
      </c>
      <c r="C43" s="16" t="s">
        <v>11</v>
      </c>
      <c r="D43" s="17">
        <v>1666.6666666666665</v>
      </c>
      <c r="E43" s="16" t="s">
        <v>568</v>
      </c>
    </row>
    <row r="44" spans="2:7" x14ac:dyDescent="0.2">
      <c r="B44" s="4" t="s">
        <v>724</v>
      </c>
      <c r="C44" t="s">
        <v>11</v>
      </c>
      <c r="D44" s="6">
        <v>5917.4189234369778</v>
      </c>
      <c r="E44" s="10" t="s">
        <v>459</v>
      </c>
    </row>
    <row r="45" spans="2:7" x14ac:dyDescent="0.2">
      <c r="B45" s="15" t="s">
        <v>724</v>
      </c>
      <c r="C45" s="16" t="s">
        <v>11</v>
      </c>
      <c r="D45" s="6">
        <v>615.23046092184359</v>
      </c>
      <c r="E45" s="10" t="s">
        <v>572</v>
      </c>
    </row>
    <row r="46" spans="2:7" x14ac:dyDescent="0.2">
      <c r="B46" s="4" t="s">
        <v>728</v>
      </c>
      <c r="C46" t="s">
        <v>418</v>
      </c>
      <c r="D46" s="6">
        <v>9095.5108565339033</v>
      </c>
      <c r="E46" s="10" t="s">
        <v>505</v>
      </c>
    </row>
    <row r="47" spans="2:7" x14ac:dyDescent="0.2">
      <c r="B47" s="4" t="s">
        <v>773</v>
      </c>
      <c r="C47" t="s">
        <v>13</v>
      </c>
      <c r="D47" s="6">
        <v>3636.6058345544161</v>
      </c>
      <c r="E47" s="10" t="s">
        <v>505</v>
      </c>
    </row>
    <row r="48" spans="2:7" x14ac:dyDescent="0.2">
      <c r="B48" s="4" t="s">
        <v>221</v>
      </c>
      <c r="C48" t="s">
        <v>13</v>
      </c>
      <c r="D48" s="6">
        <v>4002.8089887640449</v>
      </c>
      <c r="E48" s="10" t="s">
        <v>616</v>
      </c>
      <c r="G48" t="s">
        <v>548</v>
      </c>
    </row>
    <row r="49" spans="2:7" x14ac:dyDescent="0.2">
      <c r="B49" s="15" t="s">
        <v>757</v>
      </c>
      <c r="C49" s="16" t="s">
        <v>13</v>
      </c>
      <c r="D49" s="6">
        <v>5000</v>
      </c>
      <c r="E49" s="10" t="s">
        <v>616</v>
      </c>
      <c r="G49" t="s">
        <v>548</v>
      </c>
    </row>
    <row r="50" spans="2:7" x14ac:dyDescent="0.2">
      <c r="B50" s="15" t="s">
        <v>87</v>
      </c>
      <c r="C50" s="16" t="s">
        <v>36</v>
      </c>
      <c r="D50" s="17">
        <v>2437.6328844790928</v>
      </c>
      <c r="E50" s="16" t="s">
        <v>700</v>
      </c>
      <c r="G50" t="s">
        <v>548</v>
      </c>
    </row>
    <row r="51" spans="2:7" x14ac:dyDescent="0.2">
      <c r="B51" s="4" t="s">
        <v>719</v>
      </c>
      <c r="C51" t="s">
        <v>11</v>
      </c>
      <c r="D51" s="6">
        <v>2847.6572287647205</v>
      </c>
      <c r="E51" s="10" t="s">
        <v>434</v>
      </c>
      <c r="G51" t="s">
        <v>548</v>
      </c>
    </row>
    <row r="52" spans="2:7" x14ac:dyDescent="0.2">
      <c r="B52" s="15" t="s">
        <v>772</v>
      </c>
      <c r="C52" s="16" t="s">
        <v>677</v>
      </c>
      <c r="D52" s="17">
        <v>6838.5193133047205</v>
      </c>
      <c r="E52" s="16" t="s">
        <v>662</v>
      </c>
      <c r="G52" t="s">
        <v>548</v>
      </c>
    </row>
    <row r="53" spans="2:7" x14ac:dyDescent="0.2">
      <c r="B53" s="4" t="s">
        <v>750</v>
      </c>
      <c r="C53" t="s">
        <v>241</v>
      </c>
      <c r="D53" s="17">
        <v>2240.3607666290868</v>
      </c>
      <c r="E53" s="16" t="s">
        <v>563</v>
      </c>
      <c r="G53" t="s">
        <v>548</v>
      </c>
    </row>
    <row r="54" spans="2:7" x14ac:dyDescent="0.2">
      <c r="B54" s="15" t="s">
        <v>314</v>
      </c>
      <c r="C54" s="16" t="s">
        <v>11</v>
      </c>
      <c r="D54" s="17">
        <v>1434.8697394789579</v>
      </c>
      <c r="E54" s="16" t="s">
        <v>570</v>
      </c>
      <c r="G54" t="s">
        <v>548</v>
      </c>
    </row>
    <row r="55" spans="2:7" x14ac:dyDescent="0.2">
      <c r="B55" s="4" t="s">
        <v>732</v>
      </c>
      <c r="C55" t="s">
        <v>13</v>
      </c>
      <c r="D55" s="6">
        <v>7080.0586119621703</v>
      </c>
      <c r="E55" s="10" t="s">
        <v>505</v>
      </c>
      <c r="G55" t="s">
        <v>548</v>
      </c>
    </row>
    <row r="56" spans="2:7" x14ac:dyDescent="0.2">
      <c r="B56" s="4" t="s">
        <v>711</v>
      </c>
      <c r="C56" t="s">
        <v>228</v>
      </c>
      <c r="D56" s="6">
        <v>9855.925833124531</v>
      </c>
      <c r="E56" s="10" t="s">
        <v>434</v>
      </c>
      <c r="G56" t="s">
        <v>548</v>
      </c>
    </row>
    <row r="57" spans="2:7" x14ac:dyDescent="0.2">
      <c r="B57" s="15" t="s">
        <v>771</v>
      </c>
      <c r="C57" s="16" t="s">
        <v>253</v>
      </c>
      <c r="D57" s="6">
        <v>3790.7208780244441</v>
      </c>
      <c r="E57" s="10" t="s">
        <v>548</v>
      </c>
      <c r="G57" t="s">
        <v>548</v>
      </c>
    </row>
    <row r="58" spans="2:7" x14ac:dyDescent="0.2">
      <c r="B58" s="15" t="s">
        <v>747</v>
      </c>
      <c r="C58" s="16" t="s">
        <v>253</v>
      </c>
      <c r="D58" s="17">
        <v>1730.3566974307807</v>
      </c>
      <c r="E58" s="16" t="s">
        <v>548</v>
      </c>
      <c r="G58" t="s">
        <v>548</v>
      </c>
    </row>
    <row r="59" spans="2:7" x14ac:dyDescent="0.2">
      <c r="B59" s="15" t="s">
        <v>753</v>
      </c>
      <c r="C59" s="16" t="s">
        <v>560</v>
      </c>
      <c r="D59" s="17">
        <v>1207.9669297256669</v>
      </c>
      <c r="E59" s="16" t="s">
        <v>563</v>
      </c>
      <c r="G59" t="s">
        <v>548</v>
      </c>
    </row>
    <row r="60" spans="2:7" x14ac:dyDescent="0.2">
      <c r="B60" s="4" t="s">
        <v>729</v>
      </c>
      <c r="C60" t="s">
        <v>472</v>
      </c>
      <c r="D60" s="6">
        <v>8971.6264819501812</v>
      </c>
      <c r="E60" s="10" t="s">
        <v>505</v>
      </c>
      <c r="G60" t="s">
        <v>548</v>
      </c>
    </row>
    <row r="61" spans="2:7" x14ac:dyDescent="0.2">
      <c r="B61" s="4" t="s">
        <v>48</v>
      </c>
      <c r="C61" t="s">
        <v>12</v>
      </c>
      <c r="D61" s="6">
        <v>3091.9569030318216</v>
      </c>
      <c r="E61" s="10" t="s">
        <v>434</v>
      </c>
      <c r="G61" t="s">
        <v>548</v>
      </c>
    </row>
    <row r="62" spans="2:7" x14ac:dyDescent="0.2">
      <c r="B62" s="15" t="s">
        <v>48</v>
      </c>
      <c r="C62" s="16" t="s">
        <v>12</v>
      </c>
      <c r="D62" s="17">
        <v>1566.9737774627922</v>
      </c>
      <c r="E62" s="16" t="s">
        <v>700</v>
      </c>
      <c r="G62" t="s">
        <v>548</v>
      </c>
    </row>
    <row r="63" spans="2:7" x14ac:dyDescent="0.2">
      <c r="B63" s="15" t="s">
        <v>222</v>
      </c>
      <c r="C63" s="16" t="s">
        <v>250</v>
      </c>
      <c r="D63" s="17">
        <v>5784.7343477176346</v>
      </c>
      <c r="E63" s="16" t="s">
        <v>548</v>
      </c>
      <c r="G63" t="s">
        <v>548</v>
      </c>
    </row>
    <row r="64" spans="2:7" x14ac:dyDescent="0.2">
      <c r="B64" s="4" t="s">
        <v>131</v>
      </c>
      <c r="C64" t="s">
        <v>228</v>
      </c>
      <c r="D64" s="6">
        <v>4806.1808978286936</v>
      </c>
      <c r="E64" s="10" t="s">
        <v>505</v>
      </c>
      <c r="G64" t="s">
        <v>548</v>
      </c>
    </row>
    <row r="65" spans="2:7" x14ac:dyDescent="0.2">
      <c r="B65" s="4" t="s">
        <v>131</v>
      </c>
      <c r="C65" s="16" t="s">
        <v>234</v>
      </c>
      <c r="D65" s="17">
        <v>2581.8865088312659</v>
      </c>
      <c r="E65" s="16" t="s">
        <v>563</v>
      </c>
      <c r="G65" t="s">
        <v>548</v>
      </c>
    </row>
    <row r="66" spans="2:7" x14ac:dyDescent="0.2">
      <c r="B66" s="4" t="s">
        <v>726</v>
      </c>
      <c r="C66" t="s">
        <v>300</v>
      </c>
      <c r="D66" s="6">
        <v>2212.1364092276831</v>
      </c>
      <c r="E66" s="10" t="s">
        <v>459</v>
      </c>
      <c r="G66" t="s">
        <v>548</v>
      </c>
    </row>
    <row r="67" spans="2:7" x14ac:dyDescent="0.2">
      <c r="B67" s="4" t="s">
        <v>726</v>
      </c>
      <c r="D67" s="17">
        <v>944.55577822311284</v>
      </c>
      <c r="E67" s="16" t="s">
        <v>571</v>
      </c>
      <c r="G67" t="s">
        <v>548</v>
      </c>
    </row>
    <row r="68" spans="2:7" x14ac:dyDescent="0.2">
      <c r="B68" s="15" t="s">
        <v>740</v>
      </c>
      <c r="C68" s="16" t="s">
        <v>246</v>
      </c>
      <c r="D68" s="17">
        <v>3555.0012471938139</v>
      </c>
      <c r="E68" s="16" t="s">
        <v>548</v>
      </c>
      <c r="G68" t="s">
        <v>548</v>
      </c>
    </row>
    <row r="69" spans="2:7" x14ac:dyDescent="0.2">
      <c r="B69" s="15" t="s">
        <v>741</v>
      </c>
      <c r="C69" s="16" t="s">
        <v>241</v>
      </c>
      <c r="D69" s="6">
        <v>3439.760538787727</v>
      </c>
      <c r="E69" s="10" t="s">
        <v>548</v>
      </c>
      <c r="G69" t="s">
        <v>548</v>
      </c>
    </row>
    <row r="70" spans="2:7" x14ac:dyDescent="0.2">
      <c r="B70" s="15" t="s">
        <v>318</v>
      </c>
      <c r="C70" s="16" t="s">
        <v>242</v>
      </c>
      <c r="D70" s="17">
        <v>0</v>
      </c>
      <c r="E70" s="16" t="s">
        <v>548</v>
      </c>
      <c r="G70" t="s">
        <v>548</v>
      </c>
    </row>
    <row r="71" spans="2:7" x14ac:dyDescent="0.2">
      <c r="B71" s="15" t="s">
        <v>744</v>
      </c>
      <c r="C71" s="16" t="s">
        <v>260</v>
      </c>
      <c r="D71" s="17">
        <v>2791.9680718383629</v>
      </c>
      <c r="E71" s="16" t="s">
        <v>548</v>
      </c>
      <c r="G71" t="s">
        <v>548</v>
      </c>
    </row>
    <row r="72" spans="2:7" x14ac:dyDescent="0.2">
      <c r="B72" s="15" t="s">
        <v>745</v>
      </c>
      <c r="C72" s="16" t="s">
        <v>260</v>
      </c>
      <c r="D72" s="17">
        <v>2589.4237964579693</v>
      </c>
      <c r="E72" s="16" t="s">
        <v>548</v>
      </c>
      <c r="G72" t="s">
        <v>548</v>
      </c>
    </row>
    <row r="73" spans="2:7" x14ac:dyDescent="0.2">
      <c r="B73" s="4" t="s">
        <v>321</v>
      </c>
      <c r="C73" t="s">
        <v>36</v>
      </c>
      <c r="D73" s="6">
        <v>7830.0253097109371</v>
      </c>
      <c r="E73" s="10" t="s">
        <v>505</v>
      </c>
    </row>
    <row r="74" spans="2:7" x14ac:dyDescent="0.2">
      <c r="B74" s="4" t="s">
        <v>26</v>
      </c>
      <c r="C74" t="s">
        <v>418</v>
      </c>
      <c r="D74" s="6">
        <v>8874.9686795289399</v>
      </c>
      <c r="E74" s="10" t="s">
        <v>434</v>
      </c>
    </row>
    <row r="75" spans="2:7" collapsed="1" x14ac:dyDescent="0.2">
      <c r="B75" s="15" t="s">
        <v>742</v>
      </c>
      <c r="C75" s="16" t="s">
        <v>246</v>
      </c>
      <c r="D75" s="17">
        <v>3148.1666250935396</v>
      </c>
      <c r="E75" s="16" t="s">
        <v>548</v>
      </c>
    </row>
    <row r="76" spans="2:7" collapsed="1" x14ac:dyDescent="0.2">
      <c r="B76" s="15" t="s">
        <v>768</v>
      </c>
      <c r="C76" s="16" t="s">
        <v>11</v>
      </c>
      <c r="D76" s="6">
        <v>0</v>
      </c>
      <c r="E76" s="10" t="s">
        <v>616</v>
      </c>
    </row>
    <row r="77" spans="2:7" x14ac:dyDescent="0.2">
      <c r="B77" s="15" t="s">
        <v>767</v>
      </c>
      <c r="C77" s="16" t="s">
        <v>11</v>
      </c>
      <c r="D77" s="6">
        <v>491.57303370786519</v>
      </c>
      <c r="E77" s="10" t="s">
        <v>616</v>
      </c>
    </row>
    <row r="78" spans="2:7" x14ac:dyDescent="0.2">
      <c r="B78" s="15" t="s">
        <v>761</v>
      </c>
      <c r="C78" s="16" t="s">
        <v>604</v>
      </c>
      <c r="D78" s="6">
        <v>2612.3595505617982</v>
      </c>
      <c r="E78" s="10" t="s">
        <v>616</v>
      </c>
    </row>
    <row r="79" spans="2:7" x14ac:dyDescent="0.2">
      <c r="B79" s="4" t="s">
        <v>712</v>
      </c>
      <c r="C79" t="s">
        <v>11</v>
      </c>
      <c r="D79" s="6">
        <v>9336.0060135304429</v>
      </c>
      <c r="E79" s="10" t="s">
        <v>434</v>
      </c>
    </row>
    <row r="80" spans="2:7" x14ac:dyDescent="0.2">
      <c r="B80" s="15" t="s">
        <v>132</v>
      </c>
      <c r="C80" s="16" t="s">
        <v>575</v>
      </c>
      <c r="D80" s="17">
        <v>335.16483516483515</v>
      </c>
      <c r="E80" s="16" t="s">
        <v>756</v>
      </c>
    </row>
    <row r="81" spans="2:7" collapsed="1" x14ac:dyDescent="0.2">
      <c r="B81" s="4" t="s">
        <v>315</v>
      </c>
      <c r="C81" t="s">
        <v>11</v>
      </c>
      <c r="D81" s="6">
        <v>7921.5735404660491</v>
      </c>
      <c r="E81" s="10" t="s">
        <v>434</v>
      </c>
      <c r="G81" t="s">
        <v>568</v>
      </c>
    </row>
    <row r="82" spans="2:7" collapsed="1" x14ac:dyDescent="0.2">
      <c r="B82" s="4" t="s">
        <v>733</v>
      </c>
      <c r="C82" t="s">
        <v>13</v>
      </c>
      <c r="D82" s="6">
        <v>7061.4093512721465</v>
      </c>
      <c r="E82" s="10" t="s">
        <v>505</v>
      </c>
      <c r="G82" t="s">
        <v>569</v>
      </c>
    </row>
    <row r="83" spans="2:7" collapsed="1" x14ac:dyDescent="0.2">
      <c r="B83" s="4" t="s">
        <v>70</v>
      </c>
      <c r="C83" t="s">
        <v>228</v>
      </c>
      <c r="D83" s="6">
        <v>9354.7982961663729</v>
      </c>
      <c r="E83" s="10" t="s">
        <v>434</v>
      </c>
      <c r="G83" t="s">
        <v>570</v>
      </c>
    </row>
    <row r="84" spans="2:7" x14ac:dyDescent="0.2">
      <c r="B84" s="15" t="s">
        <v>110</v>
      </c>
      <c r="C84" s="16" t="s">
        <v>247</v>
      </c>
      <c r="D84" s="17">
        <v>442.30769230769232</v>
      </c>
      <c r="E84" s="16" t="s">
        <v>756</v>
      </c>
      <c r="G84" t="s">
        <v>571</v>
      </c>
    </row>
    <row r="85" spans="2:7" x14ac:dyDescent="0.2">
      <c r="B85" s="15" t="s">
        <v>759</v>
      </c>
      <c r="C85" s="16" t="s">
        <v>13</v>
      </c>
      <c r="D85" s="6">
        <v>3539.325842696629</v>
      </c>
      <c r="E85" s="10" t="s">
        <v>616</v>
      </c>
      <c r="G85" t="s">
        <v>572</v>
      </c>
    </row>
    <row r="86" spans="2:7" x14ac:dyDescent="0.2">
      <c r="B86" s="4" t="s">
        <v>736</v>
      </c>
      <c r="C86" t="s">
        <v>246</v>
      </c>
      <c r="D86" s="17">
        <v>6671.7385881766013</v>
      </c>
      <c r="E86" s="16" t="s">
        <v>548</v>
      </c>
    </row>
    <row r="87" spans="2:7" x14ac:dyDescent="0.2">
      <c r="B87" s="4" t="s">
        <v>28</v>
      </c>
      <c r="C87" t="s">
        <v>423</v>
      </c>
      <c r="D87" s="6">
        <v>8110.7491856677525</v>
      </c>
      <c r="E87" s="10" t="s">
        <v>434</v>
      </c>
    </row>
    <row r="88" spans="2:7" collapsed="1" x14ac:dyDescent="0.2">
      <c r="B88" s="4" t="s">
        <v>77</v>
      </c>
      <c r="C88" t="s">
        <v>427</v>
      </c>
      <c r="D88" s="6">
        <v>5974.6930593836132</v>
      </c>
      <c r="E88" s="10" t="s">
        <v>434</v>
      </c>
    </row>
    <row r="89" spans="2:7" x14ac:dyDescent="0.2">
      <c r="B89" s="15" t="s">
        <v>77</v>
      </c>
      <c r="C89" s="16" t="s">
        <v>427</v>
      </c>
      <c r="D89" s="6">
        <v>4508.4269662921351</v>
      </c>
      <c r="E89" s="10" t="s">
        <v>616</v>
      </c>
    </row>
    <row r="90" spans="2:7" x14ac:dyDescent="0.2">
      <c r="B90" s="15" t="s">
        <v>762</v>
      </c>
      <c r="C90" s="16" t="s">
        <v>427</v>
      </c>
      <c r="D90" s="6">
        <v>2317.4157303370789</v>
      </c>
      <c r="E90" s="10" t="s">
        <v>616</v>
      </c>
    </row>
    <row r="91" spans="2:7" x14ac:dyDescent="0.2">
      <c r="B91" s="4" t="s">
        <v>770</v>
      </c>
      <c r="C91" t="s">
        <v>36</v>
      </c>
      <c r="D91" s="6">
        <v>5883.8417477021439</v>
      </c>
      <c r="E91" s="10" t="s">
        <v>505</v>
      </c>
    </row>
    <row r="92" spans="2:7" x14ac:dyDescent="0.2">
      <c r="B92" s="4" t="s">
        <v>716</v>
      </c>
      <c r="C92" t="s">
        <v>36</v>
      </c>
      <c r="D92" s="6">
        <v>8784.765722876471</v>
      </c>
      <c r="E92" s="10" t="s">
        <v>434</v>
      </c>
    </row>
    <row r="93" spans="2:7" x14ac:dyDescent="0.2">
      <c r="B93" s="15" t="s">
        <v>327</v>
      </c>
      <c r="C93" s="16" t="s">
        <v>575</v>
      </c>
      <c r="D93" s="17">
        <v>500</v>
      </c>
      <c r="E93" s="16" t="s">
        <v>756</v>
      </c>
    </row>
    <row r="94" spans="2:7" x14ac:dyDescent="0.2">
      <c r="B94" s="15" t="s">
        <v>111</v>
      </c>
      <c r="C94" s="16" t="s">
        <v>575</v>
      </c>
      <c r="D94" s="17">
        <v>490.38461538461536</v>
      </c>
      <c r="E94" s="16" t="s">
        <v>756</v>
      </c>
    </row>
    <row r="95" spans="2:7" x14ac:dyDescent="0.2">
      <c r="B95" s="15" t="s">
        <v>27</v>
      </c>
      <c r="C95" s="16" t="s">
        <v>245</v>
      </c>
      <c r="D95" s="17">
        <v>6556.4978797705144</v>
      </c>
      <c r="E95" s="16" t="s">
        <v>548</v>
      </c>
    </row>
    <row r="96" spans="2:7" x14ac:dyDescent="0.2">
      <c r="B96" s="4" t="s">
        <v>323</v>
      </c>
      <c r="C96" t="s">
        <v>236</v>
      </c>
      <c r="D96" s="17">
        <v>5690.4464953853821</v>
      </c>
      <c r="E96" s="16" t="s">
        <v>548</v>
      </c>
    </row>
    <row r="97" spans="2:5" x14ac:dyDescent="0.2">
      <c r="B97" s="15" t="s">
        <v>317</v>
      </c>
      <c r="C97" s="16" t="s">
        <v>244</v>
      </c>
      <c r="D97" s="17">
        <v>3478.9928598271326</v>
      </c>
      <c r="E97" s="16" t="s">
        <v>563</v>
      </c>
    </row>
    <row r="98" spans="2:5" x14ac:dyDescent="0.2">
      <c r="B98" s="15" t="s">
        <v>748</v>
      </c>
      <c r="C98" s="16" t="s">
        <v>260</v>
      </c>
      <c r="D98" s="17">
        <v>1236.2185083561983</v>
      </c>
      <c r="E98" s="16" t="s">
        <v>548</v>
      </c>
    </row>
    <row r="99" spans="2:5" x14ac:dyDescent="0.2">
      <c r="B99" s="4" t="s">
        <v>47</v>
      </c>
      <c r="C99" t="s">
        <v>425</v>
      </c>
      <c r="D99" s="6">
        <v>6200.2004510147835</v>
      </c>
      <c r="E99" s="10" t="s">
        <v>434</v>
      </c>
    </row>
    <row r="100" spans="2:5" x14ac:dyDescent="0.2">
      <c r="B100" s="4" t="s">
        <v>47</v>
      </c>
      <c r="C100" s="16" t="s">
        <v>241</v>
      </c>
      <c r="D100" s="17">
        <v>3733.333333333333</v>
      </c>
      <c r="E100" s="16" t="s">
        <v>563</v>
      </c>
    </row>
    <row r="101" spans="2:5" x14ac:dyDescent="0.2">
      <c r="B101" s="15" t="s">
        <v>319</v>
      </c>
      <c r="C101" s="16" t="s">
        <v>241</v>
      </c>
      <c r="D101" s="17">
        <v>2989.2741332002993</v>
      </c>
      <c r="E101" s="16" t="s">
        <v>548</v>
      </c>
    </row>
    <row r="102" spans="2:5" x14ac:dyDescent="0.2">
      <c r="B102" s="4" t="s">
        <v>769</v>
      </c>
      <c r="C102" t="s">
        <v>59</v>
      </c>
      <c r="D102" s="17">
        <v>5188.0893300248144</v>
      </c>
      <c r="E102" s="16" t="s">
        <v>638</v>
      </c>
    </row>
    <row r="103" spans="2:5" x14ac:dyDescent="0.2">
      <c r="B103" s="4" t="s">
        <v>769</v>
      </c>
      <c r="C103" t="s">
        <v>59</v>
      </c>
      <c r="D103" s="6">
        <v>9714.3573039338498</v>
      </c>
      <c r="E103" s="10" t="s">
        <v>434</v>
      </c>
    </row>
    <row r="104" spans="2:5" x14ac:dyDescent="0.2">
      <c r="B104" s="15" t="s">
        <v>326</v>
      </c>
      <c r="C104" s="16" t="s">
        <v>595</v>
      </c>
      <c r="D104" s="6">
        <v>3412.9213483146063</v>
      </c>
      <c r="E104" s="10" t="s">
        <v>616</v>
      </c>
    </row>
    <row r="105" spans="2:5" x14ac:dyDescent="0.2">
      <c r="B105" s="4" t="s">
        <v>714</v>
      </c>
      <c r="C105" t="s">
        <v>240</v>
      </c>
      <c r="D105" s="6">
        <v>8976.447005762966</v>
      </c>
      <c r="E105" s="10" t="s">
        <v>434</v>
      </c>
    </row>
    <row r="106" spans="2:5" x14ac:dyDescent="0.2">
      <c r="B106" s="4" t="s">
        <v>717</v>
      </c>
      <c r="C106" t="s">
        <v>228</v>
      </c>
      <c r="D106" s="6">
        <v>7782.5106489601603</v>
      </c>
      <c r="E106" s="10" t="s">
        <v>434</v>
      </c>
    </row>
    <row r="107" spans="2:5" x14ac:dyDescent="0.2">
      <c r="B107" s="4" t="s">
        <v>713</v>
      </c>
      <c r="C107" t="s">
        <v>11</v>
      </c>
      <c r="D107" s="6">
        <v>9218.2410423452766</v>
      </c>
      <c r="E107" s="10" t="s">
        <v>434</v>
      </c>
    </row>
    <row r="108" spans="2:5" x14ac:dyDescent="0.2">
      <c r="B108" s="15" t="s">
        <v>755</v>
      </c>
      <c r="C108" s="16" t="s">
        <v>11</v>
      </c>
      <c r="D108" s="17">
        <v>1507.6820307281228</v>
      </c>
      <c r="E108" s="16" t="s">
        <v>569</v>
      </c>
    </row>
    <row r="109" spans="2:5" x14ac:dyDescent="0.2">
      <c r="B109" s="15" t="s">
        <v>324</v>
      </c>
      <c r="C109" s="16" t="s">
        <v>246</v>
      </c>
      <c r="D109" s="17">
        <v>6352.207533050635</v>
      </c>
      <c r="E109" s="16" t="s">
        <v>548</v>
      </c>
    </row>
    <row r="110" spans="2:5" x14ac:dyDescent="0.2">
      <c r="B110" s="15" t="s">
        <v>763</v>
      </c>
      <c r="C110" s="16" t="s">
        <v>300</v>
      </c>
      <c r="D110" s="6">
        <v>1867.9775280898878</v>
      </c>
      <c r="E110" s="10" t="s">
        <v>616</v>
      </c>
    </row>
    <row r="111" spans="2:5" x14ac:dyDescent="0.2">
      <c r="B111" s="15" t="s">
        <v>760</v>
      </c>
      <c r="C111" s="16" t="s">
        <v>300</v>
      </c>
      <c r="D111" s="6">
        <v>2612.3595505617982</v>
      </c>
      <c r="E111" s="10" t="s">
        <v>616</v>
      </c>
    </row>
    <row r="112" spans="2:5" x14ac:dyDescent="0.2">
      <c r="B112" s="15" t="s">
        <v>316</v>
      </c>
      <c r="C112" s="16" t="s">
        <v>242</v>
      </c>
      <c r="D112" s="17">
        <v>7000</v>
      </c>
      <c r="E112" s="16" t="s">
        <v>548</v>
      </c>
    </row>
    <row r="113" spans="2:5" x14ac:dyDescent="0.2">
      <c r="B113" s="15" t="s">
        <v>313</v>
      </c>
      <c r="C113" s="16" t="s">
        <v>589</v>
      </c>
      <c r="D113" s="6">
        <v>3764.0449438202245</v>
      </c>
      <c r="E113" s="10" t="s">
        <v>616</v>
      </c>
    </row>
    <row r="114" spans="2:5" x14ac:dyDescent="0.2">
      <c r="B114" s="15" t="s">
        <v>738</v>
      </c>
      <c r="C114" s="16" t="s">
        <v>242</v>
      </c>
      <c r="D114" s="17">
        <v>4134.6969319032169</v>
      </c>
      <c r="E114" s="16" t="s">
        <v>548</v>
      </c>
    </row>
    <row r="115" spans="2:5" x14ac:dyDescent="0.2">
      <c r="B115" s="15" t="s">
        <v>737</v>
      </c>
      <c r="C115" s="16" t="s">
        <v>244</v>
      </c>
      <c r="D115" s="6">
        <v>5437.266151159889</v>
      </c>
      <c r="E115" s="10" t="s">
        <v>548</v>
      </c>
    </row>
    <row r="116" spans="2:5" x14ac:dyDescent="0.2">
      <c r="B116" s="15" t="s">
        <v>322</v>
      </c>
      <c r="C116" s="16" t="s">
        <v>242</v>
      </c>
      <c r="D116" s="17">
        <v>6624.5946620104751</v>
      </c>
      <c r="E116" s="16" t="s">
        <v>548</v>
      </c>
    </row>
    <row r="117" spans="2:5" x14ac:dyDescent="0.2">
      <c r="B117" s="15" t="s">
        <v>325</v>
      </c>
      <c r="C117" s="16" t="s">
        <v>242</v>
      </c>
      <c r="D117" s="6">
        <v>5555.9990022449483</v>
      </c>
      <c r="E117" s="10" t="s">
        <v>548</v>
      </c>
    </row>
    <row r="118" spans="2:5" x14ac:dyDescent="0.2">
      <c r="B118" s="15"/>
      <c r="C118" s="16"/>
      <c r="D118" s="17"/>
      <c r="E118" s="16"/>
    </row>
    <row r="119" spans="2:5" x14ac:dyDescent="0.2">
      <c r="B119" s="15"/>
      <c r="C119" s="16"/>
      <c r="D119" s="17"/>
      <c r="E119" s="16"/>
    </row>
    <row r="120" spans="2:5" x14ac:dyDescent="0.2">
      <c r="B120" s="15"/>
      <c r="C120" s="16"/>
      <c r="D120" s="17"/>
      <c r="E120" s="16"/>
    </row>
    <row r="121" spans="2:5" x14ac:dyDescent="0.2">
      <c r="B121" s="15"/>
      <c r="C121" s="16"/>
      <c r="D121" s="17"/>
      <c r="E121" s="16"/>
    </row>
    <row r="122" spans="2:5" x14ac:dyDescent="0.2">
      <c r="B122" s="15"/>
      <c r="C122" s="16"/>
      <c r="D122" s="17"/>
      <c r="E122" s="16"/>
    </row>
    <row r="123" spans="2:5" x14ac:dyDescent="0.2">
      <c r="B123" s="15"/>
      <c r="C123" s="16"/>
      <c r="D123" s="17"/>
      <c r="E123" s="16"/>
    </row>
    <row r="124" spans="2:5" x14ac:dyDescent="0.2">
      <c r="B124" s="15"/>
      <c r="C124" s="16"/>
      <c r="D124" s="17"/>
      <c r="E124" s="16"/>
    </row>
    <row r="125" spans="2:5" x14ac:dyDescent="0.2">
      <c r="B125" s="15"/>
      <c r="C125" s="16"/>
      <c r="D125" s="17"/>
      <c r="E125" s="16"/>
    </row>
    <row r="126" spans="2:5" x14ac:dyDescent="0.2">
      <c r="B126" s="15"/>
      <c r="C126" s="16"/>
      <c r="D126" s="17"/>
      <c r="E126" s="16"/>
    </row>
    <row r="127" spans="2:5" x14ac:dyDescent="0.2">
      <c r="B127" s="15"/>
      <c r="C127" s="16"/>
      <c r="D127" s="17"/>
      <c r="E127" s="16"/>
    </row>
    <row r="128" spans="2:5" x14ac:dyDescent="0.2">
      <c r="B128" s="15"/>
      <c r="C128" s="16"/>
      <c r="D128" s="17"/>
      <c r="E128" s="16"/>
    </row>
    <row r="129" spans="2:5" x14ac:dyDescent="0.2">
      <c r="B129" s="15"/>
      <c r="C129" s="16"/>
      <c r="D129" s="17"/>
      <c r="E129" s="16"/>
    </row>
    <row r="130" spans="2:5" x14ac:dyDescent="0.2">
      <c r="B130" s="15"/>
      <c r="C130" s="16"/>
      <c r="D130" s="17"/>
      <c r="E130" s="16"/>
    </row>
    <row r="131" spans="2:5" x14ac:dyDescent="0.2">
      <c r="B131" s="15"/>
      <c r="C131" s="16"/>
      <c r="D131" s="17"/>
      <c r="E131" s="16"/>
    </row>
    <row r="132" spans="2:5" x14ac:dyDescent="0.2">
      <c r="B132" s="15"/>
      <c r="C132" s="16"/>
      <c r="D132" s="17"/>
      <c r="E132" s="16"/>
    </row>
    <row r="133" spans="2:5" x14ac:dyDescent="0.2">
      <c r="B133" s="15"/>
      <c r="C133" s="16"/>
      <c r="D133" s="17"/>
      <c r="E133" s="16"/>
    </row>
    <row r="134" spans="2:5" x14ac:dyDescent="0.2">
      <c r="B134" s="15"/>
      <c r="C134" s="16"/>
      <c r="D134" s="17"/>
      <c r="E134" s="16"/>
    </row>
    <row r="135" spans="2:5" x14ac:dyDescent="0.2">
      <c r="B135" s="15"/>
      <c r="C135" s="16"/>
      <c r="D135" s="17"/>
      <c r="E135" s="16"/>
    </row>
    <row r="136" spans="2:5" x14ac:dyDescent="0.2">
      <c r="B136" s="15"/>
      <c r="C136" s="16"/>
      <c r="D136" s="17"/>
      <c r="E136" s="16"/>
    </row>
    <row r="137" spans="2:5" x14ac:dyDescent="0.2">
      <c r="B137" s="15"/>
      <c r="C137" s="16"/>
      <c r="D137" s="17"/>
      <c r="E137" s="16"/>
    </row>
    <row r="138" spans="2:5" x14ac:dyDescent="0.2">
      <c r="B138" s="15"/>
      <c r="C138" s="16"/>
      <c r="D138" s="17"/>
      <c r="E138" s="16"/>
    </row>
    <row r="139" spans="2:5" x14ac:dyDescent="0.2">
      <c r="B139" s="15"/>
      <c r="C139" s="16"/>
      <c r="D139" s="17"/>
      <c r="E139" s="16"/>
    </row>
    <row r="140" spans="2:5" x14ac:dyDescent="0.2">
      <c r="B140" s="15"/>
      <c r="C140" s="16"/>
      <c r="D140" s="17"/>
      <c r="E140" s="16"/>
    </row>
    <row r="141" spans="2:5" x14ac:dyDescent="0.2">
      <c r="B141" s="15"/>
      <c r="C141" s="16"/>
      <c r="D141" s="17"/>
      <c r="E141" s="16"/>
    </row>
    <row r="142" spans="2:5" x14ac:dyDescent="0.2">
      <c r="B142" s="15"/>
      <c r="C142" s="16"/>
      <c r="D142" s="17"/>
      <c r="E142" s="16"/>
    </row>
    <row r="143" spans="2:5" x14ac:dyDescent="0.2">
      <c r="B143" s="15"/>
      <c r="C143" s="16"/>
      <c r="D143" s="17"/>
      <c r="E143" s="16"/>
    </row>
    <row r="144" spans="2:5" x14ac:dyDescent="0.2">
      <c r="B144" s="15"/>
      <c r="C144" s="16"/>
      <c r="D144" s="17"/>
      <c r="E144" s="16"/>
    </row>
    <row r="145" spans="2:5" x14ac:dyDescent="0.2">
      <c r="B145" s="4"/>
      <c r="D145" s="17"/>
      <c r="E145" s="16"/>
    </row>
    <row r="146" spans="2:5" x14ac:dyDescent="0.2">
      <c r="B146" s="15"/>
      <c r="C146" s="16"/>
      <c r="D146" s="17"/>
      <c r="E146" s="16"/>
    </row>
    <row r="147" spans="2:5" x14ac:dyDescent="0.2">
      <c r="B147" s="15"/>
      <c r="C147" s="16"/>
      <c r="D147" s="17"/>
      <c r="E147" s="16"/>
    </row>
    <row r="148" spans="2:5" x14ac:dyDescent="0.2">
      <c r="B148" s="15"/>
      <c r="C148" s="16"/>
      <c r="D148" s="17"/>
      <c r="E148" s="16"/>
    </row>
    <row r="149" spans="2:5" x14ac:dyDescent="0.2">
      <c r="B149" s="15"/>
      <c r="C149" s="16"/>
      <c r="D149" s="17"/>
      <c r="E149" s="16"/>
    </row>
    <row r="150" spans="2:5" x14ac:dyDescent="0.2">
      <c r="B150" s="15"/>
      <c r="C150" s="16"/>
      <c r="D150" s="17"/>
      <c r="E150" s="16"/>
    </row>
    <row r="151" spans="2:5" x14ac:dyDescent="0.2">
      <c r="B151" s="15"/>
      <c r="C151" s="16"/>
      <c r="D151" s="17"/>
      <c r="E151" s="16"/>
    </row>
    <row r="152" spans="2:5" x14ac:dyDescent="0.2">
      <c r="B152" s="15"/>
      <c r="C152" s="16"/>
      <c r="D152" s="17"/>
      <c r="E152" s="16"/>
    </row>
    <row r="153" spans="2:5" x14ac:dyDescent="0.2">
      <c r="B153" s="15"/>
      <c r="C153" s="16"/>
      <c r="D153" s="17"/>
      <c r="E153" s="16"/>
    </row>
    <row r="154" spans="2:5" x14ac:dyDescent="0.2">
      <c r="B154" s="15"/>
      <c r="C154" s="16"/>
      <c r="D154" s="17"/>
      <c r="E154" s="16"/>
    </row>
    <row r="155" spans="2:5" x14ac:dyDescent="0.2">
      <c r="B155" s="15"/>
      <c r="C155" s="16"/>
      <c r="D155" s="17"/>
      <c r="E155" s="16"/>
    </row>
    <row r="156" spans="2:5" x14ac:dyDescent="0.2">
      <c r="B156" s="15"/>
      <c r="C156" s="16"/>
      <c r="D156" s="17"/>
      <c r="E156" s="16"/>
    </row>
    <row r="157" spans="2:5" x14ac:dyDescent="0.2">
      <c r="B157" s="15"/>
      <c r="C157" s="16"/>
      <c r="D157" s="17"/>
      <c r="E157" s="16"/>
    </row>
    <row r="158" spans="2:5" x14ac:dyDescent="0.2">
      <c r="B158" s="15"/>
      <c r="C158" s="16"/>
      <c r="D158" s="17"/>
      <c r="E158" s="16"/>
    </row>
    <row r="159" spans="2:5" x14ac:dyDescent="0.2">
      <c r="B159" s="15"/>
      <c r="C159" s="16"/>
      <c r="D159" s="17"/>
      <c r="E159" s="16"/>
    </row>
    <row r="160" spans="2:5" x14ac:dyDescent="0.2">
      <c r="B160" s="15"/>
      <c r="C160" s="16"/>
      <c r="D160" s="17"/>
      <c r="E160" s="16"/>
    </row>
    <row r="161" spans="2:5" x14ac:dyDescent="0.2">
      <c r="B161" s="15"/>
      <c r="C161" s="16"/>
      <c r="D161" s="17"/>
      <c r="E161" s="16"/>
    </row>
    <row r="162" spans="2:5" x14ac:dyDescent="0.2">
      <c r="B162" s="15"/>
      <c r="C162" s="16"/>
      <c r="D162" s="17"/>
      <c r="E162" s="16"/>
    </row>
    <row r="163" spans="2:5" x14ac:dyDescent="0.2">
      <c r="B163" s="15"/>
      <c r="C163" s="16"/>
      <c r="D163" s="17"/>
      <c r="E163" s="16"/>
    </row>
    <row r="164" spans="2:5" x14ac:dyDescent="0.2">
      <c r="B164" s="15"/>
      <c r="C164" s="16"/>
      <c r="D164" s="17"/>
      <c r="E164" s="16"/>
    </row>
    <row r="165" spans="2:5" x14ac:dyDescent="0.2">
      <c r="B165" s="15"/>
      <c r="C165" s="16"/>
      <c r="D165" s="17"/>
      <c r="E165" s="16"/>
    </row>
    <row r="166" spans="2:5" x14ac:dyDescent="0.2">
      <c r="B166" s="15"/>
      <c r="C166" s="16"/>
      <c r="D166" s="17"/>
      <c r="E166" s="16"/>
    </row>
    <row r="167" spans="2:5" x14ac:dyDescent="0.2">
      <c r="B167" s="15"/>
      <c r="C167" s="16"/>
      <c r="D167" s="17"/>
      <c r="E167" s="16"/>
    </row>
    <row r="168" spans="2:5" x14ac:dyDescent="0.2">
      <c r="B168" s="15"/>
      <c r="C168" s="16"/>
      <c r="D168" s="17"/>
      <c r="E168" s="16"/>
    </row>
    <row r="169" spans="2:5" x14ac:dyDescent="0.2">
      <c r="B169" s="15"/>
      <c r="C169" s="16"/>
      <c r="D169" s="17"/>
      <c r="E169" s="16"/>
    </row>
    <row r="170" spans="2:5" x14ac:dyDescent="0.2">
      <c r="B170" s="15"/>
      <c r="C170" s="16"/>
      <c r="D170" s="17"/>
      <c r="E170" s="16"/>
    </row>
    <row r="171" spans="2:5" x14ac:dyDescent="0.2">
      <c r="B171" s="15"/>
      <c r="C171" s="16"/>
      <c r="D171" s="17"/>
      <c r="E171" s="16"/>
    </row>
    <row r="172" spans="2:5" x14ac:dyDescent="0.2">
      <c r="B172" s="15"/>
      <c r="C172" s="16"/>
      <c r="D172" s="17"/>
      <c r="E172" s="16"/>
    </row>
    <row r="173" spans="2:5" x14ac:dyDescent="0.2">
      <c r="B173" s="15"/>
      <c r="C173" s="16"/>
      <c r="D173" s="17"/>
      <c r="E173" s="16"/>
    </row>
    <row r="174" spans="2:5" x14ac:dyDescent="0.2">
      <c r="B174" s="15"/>
      <c r="C174" s="16"/>
      <c r="D174" s="17"/>
      <c r="E174" s="16"/>
    </row>
    <row r="175" spans="2:5" x14ac:dyDescent="0.2">
      <c r="B175" s="15"/>
      <c r="C175" s="16"/>
      <c r="D175" s="17"/>
      <c r="E175" s="16"/>
    </row>
    <row r="176" spans="2:5" x14ac:dyDescent="0.2">
      <c r="B176" s="15"/>
      <c r="C176" s="16"/>
      <c r="D176" s="17"/>
      <c r="E176" s="16"/>
    </row>
    <row r="177" spans="2:5" x14ac:dyDescent="0.2">
      <c r="B177" s="15"/>
      <c r="C177" s="16"/>
      <c r="D177" s="17"/>
      <c r="E177" s="16"/>
    </row>
    <row r="178" spans="2:5" x14ac:dyDescent="0.2">
      <c r="B178" s="15"/>
      <c r="C178" s="16"/>
      <c r="D178" s="17"/>
      <c r="E178" s="16"/>
    </row>
    <row r="179" spans="2:5" x14ac:dyDescent="0.2">
      <c r="B179" s="15"/>
      <c r="C179" s="16"/>
      <c r="D179" s="17"/>
      <c r="E179" s="16"/>
    </row>
    <row r="180" spans="2:5" x14ac:dyDescent="0.2">
      <c r="B180" s="15"/>
      <c r="C180" s="16"/>
      <c r="D180" s="17"/>
      <c r="E180" s="16"/>
    </row>
    <row r="181" spans="2:5" x14ac:dyDescent="0.2">
      <c r="B181" s="15"/>
      <c r="C181" s="16"/>
      <c r="D181" s="17"/>
      <c r="E181" s="16"/>
    </row>
    <row r="182" spans="2:5" x14ac:dyDescent="0.2">
      <c r="B182" s="15"/>
      <c r="C182" s="16"/>
      <c r="D182" s="17"/>
      <c r="E182" s="16"/>
    </row>
    <row r="183" spans="2:5" x14ac:dyDescent="0.2">
      <c r="B183" s="15"/>
      <c r="C183" s="16"/>
      <c r="D183" s="17"/>
      <c r="E183" s="16"/>
    </row>
  </sheetData>
  <sortState ref="A4:E118">
    <sortCondition ref="B9"/>
  </sortState>
  <dataConsolidate function="count" topLabels="1">
    <dataRefs count="1">
      <dataRef ref="A3:E153" sheet="Pracovny"/>
    </dataRefs>
  </dataConsolidate>
  <mergeCells count="1">
    <mergeCell ref="A1:E1"/>
  </mergeCells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/>
  </sheetViews>
  <sheetFormatPr defaultRowHeight="12.75" x14ac:dyDescent="0.2"/>
  <cols>
    <col min="2" max="2" width="7.42578125" customWidth="1"/>
  </cols>
  <sheetData>
    <row r="1" spans="1:1" x14ac:dyDescent="0.2">
      <c r="A1" t="s">
        <v>381</v>
      </c>
    </row>
    <row r="2" spans="1:1" x14ac:dyDescent="0.2">
      <c r="A2" t="s">
        <v>382</v>
      </c>
    </row>
    <row r="3" spans="1:1" x14ac:dyDescent="0.2">
      <c r="A3" t="s">
        <v>383</v>
      </c>
    </row>
    <row r="4" spans="1:1" x14ac:dyDescent="0.2">
      <c r="A4" t="s">
        <v>384</v>
      </c>
    </row>
    <row r="5" spans="1:1" x14ac:dyDescent="0.2">
      <c r="A5" t="s">
        <v>385</v>
      </c>
    </row>
    <row r="6" spans="1:1" x14ac:dyDescent="0.2">
      <c r="A6" t="s">
        <v>386</v>
      </c>
    </row>
    <row r="7" spans="1:1" x14ac:dyDescent="0.2">
      <c r="A7" t="s">
        <v>387</v>
      </c>
    </row>
    <row r="8" spans="1:1" x14ac:dyDescent="0.2">
      <c r="A8" t="s">
        <v>388</v>
      </c>
    </row>
    <row r="10" spans="1:1" x14ac:dyDescent="0.2">
      <c r="A10" t="s">
        <v>389</v>
      </c>
    </row>
    <row r="11" spans="1:1" x14ac:dyDescent="0.2">
      <c r="A11" t="s">
        <v>390</v>
      </c>
    </row>
    <row r="12" spans="1:1" x14ac:dyDescent="0.2">
      <c r="A12" t="s">
        <v>391</v>
      </c>
    </row>
    <row r="13" spans="1:1" x14ac:dyDescent="0.2">
      <c r="A13" t="s">
        <v>392</v>
      </c>
    </row>
    <row r="14" spans="1:1" x14ac:dyDescent="0.2">
      <c r="A14" t="s">
        <v>393</v>
      </c>
    </row>
    <row r="15" spans="1:1" x14ac:dyDescent="0.2">
      <c r="A15" t="s">
        <v>394</v>
      </c>
    </row>
    <row r="16" spans="1:1" x14ac:dyDescent="0.2">
      <c r="A16" t="s">
        <v>395</v>
      </c>
    </row>
    <row r="17" spans="1:2" x14ac:dyDescent="0.2">
      <c r="A17" t="s">
        <v>213</v>
      </c>
    </row>
    <row r="18" spans="1:2" x14ac:dyDescent="0.2">
      <c r="A18" s="19">
        <v>44297</v>
      </c>
      <c r="B18" t="s">
        <v>396</v>
      </c>
    </row>
    <row r="19" spans="1:2" x14ac:dyDescent="0.2">
      <c r="A19" s="19">
        <v>44296</v>
      </c>
      <c r="B19" t="s">
        <v>396</v>
      </c>
    </row>
    <row r="20" spans="1:2" x14ac:dyDescent="0.2">
      <c r="A20" s="19">
        <v>44295</v>
      </c>
      <c r="B20" t="s">
        <v>396</v>
      </c>
    </row>
    <row r="21" spans="1:2" x14ac:dyDescent="0.2">
      <c r="A21" s="19">
        <v>44294</v>
      </c>
      <c r="B21" t="s">
        <v>396</v>
      </c>
    </row>
    <row r="22" spans="1:2" x14ac:dyDescent="0.2">
      <c r="A22" s="19">
        <v>44293</v>
      </c>
      <c r="B22" t="s">
        <v>396</v>
      </c>
    </row>
    <row r="23" spans="1:2" x14ac:dyDescent="0.2">
      <c r="A23" s="19">
        <v>44292</v>
      </c>
      <c r="B23" t="s">
        <v>396</v>
      </c>
    </row>
    <row r="24" spans="1:2" x14ac:dyDescent="0.2">
      <c r="A24" s="19">
        <v>44291</v>
      </c>
      <c r="B24" t="s">
        <v>396</v>
      </c>
    </row>
    <row r="25" spans="1:2" x14ac:dyDescent="0.2">
      <c r="A25" s="19">
        <v>44290</v>
      </c>
      <c r="B25" t="s">
        <v>396</v>
      </c>
    </row>
    <row r="26" spans="1:2" x14ac:dyDescent="0.2">
      <c r="A26" t="s">
        <v>397</v>
      </c>
    </row>
    <row r="27" spans="1:2" x14ac:dyDescent="0.2">
      <c r="A27" t="s">
        <v>398</v>
      </c>
    </row>
    <row r="28" spans="1:2" x14ac:dyDescent="0.2">
      <c r="A28" t="s">
        <v>399</v>
      </c>
    </row>
    <row r="29" spans="1:2" x14ac:dyDescent="0.2">
      <c r="A29" t="s">
        <v>400</v>
      </c>
    </row>
    <row r="30" spans="1:2" x14ac:dyDescent="0.2">
      <c r="A30" t="s">
        <v>401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7"/>
  <sheetViews>
    <sheetView workbookViewId="0">
      <selection activeCell="N18" sqref="N18"/>
    </sheetView>
  </sheetViews>
  <sheetFormatPr defaultRowHeight="12.75" x14ac:dyDescent="0.2"/>
  <cols>
    <col min="1" max="1" width="4.5703125" bestFit="1" customWidth="1"/>
    <col min="2" max="2" width="4" customWidth="1"/>
    <col min="3" max="3" width="15.7109375" bestFit="1" customWidth="1"/>
    <col min="4" max="4" width="2.5703125" bestFit="1" customWidth="1"/>
    <col min="5" max="5" width="20.140625" bestFit="1" customWidth="1"/>
    <col min="6" max="6" width="15.85546875" bestFit="1" customWidth="1"/>
    <col min="7" max="7" width="17.85546875" hidden="1" customWidth="1"/>
    <col min="8" max="8" width="6" hidden="1" customWidth="1"/>
    <col min="9" max="9" width="16.7109375" bestFit="1" customWidth="1"/>
    <col min="10" max="10" width="15.14062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60.7109375" bestFit="1" customWidth="1"/>
    <col min="16" max="16" width="4" customWidth="1"/>
    <col min="17" max="17" width="15.7109375" customWidth="1"/>
    <col min="18" max="18" width="15.85546875" customWidth="1"/>
    <col min="19" max="19" width="17.85546875" bestFit="1" customWidth="1"/>
    <col min="20" max="20" width="8.7109375" customWidth="1"/>
    <col min="21" max="21" width="6" customWidth="1"/>
    <col min="22" max="26" width="7.7109375" customWidth="1"/>
    <col min="27" max="29" width="8.28515625" customWidth="1"/>
    <col min="30" max="32" width="7.7109375" customWidth="1"/>
  </cols>
  <sheetData>
    <row r="1" spans="1:16" s="14" customFormat="1" ht="18" x14ac:dyDescent="0.25">
      <c r="A1" s="20" t="s">
        <v>402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403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31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248</v>
      </c>
      <c r="C4" s="5" t="s">
        <v>39</v>
      </c>
      <c r="D4" s="5"/>
      <c r="E4" s="13">
        <v>22</v>
      </c>
      <c r="F4" s="5" t="s">
        <v>40</v>
      </c>
      <c r="G4" s="13">
        <v>12</v>
      </c>
      <c r="H4" s="5" t="s">
        <v>95</v>
      </c>
      <c r="I4" s="7">
        <f>B4*K4*M4</f>
        <v>1</v>
      </c>
      <c r="J4" s="5" t="s">
        <v>41</v>
      </c>
      <c r="K4" s="13">
        <f>MIN(E4/15,1)</f>
        <v>1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115</v>
      </c>
      <c r="C6" t="s">
        <v>404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Frátrik Tibor </v>
      </c>
      <c r="F6" t="s">
        <v>63</v>
      </c>
      <c r="G6" t="s">
        <v>405</v>
      </c>
      <c r="H6">
        <v>7.9820000000000002</v>
      </c>
      <c r="I6" s="6">
        <f>H6/$H$6*10000*$I$4</f>
        <v>10000</v>
      </c>
      <c r="J6" s="10" t="s">
        <v>434</v>
      </c>
      <c r="N6" s="10" t="s">
        <v>19</v>
      </c>
    </row>
    <row r="7" spans="1:16" x14ac:dyDescent="0.2">
      <c r="A7">
        <v>2</v>
      </c>
      <c r="B7" t="s">
        <v>35</v>
      </c>
      <c r="C7" t="s">
        <v>406</v>
      </c>
      <c r="D7" s="4">
        <f t="shared" ref="D7:D27" si="2">SEARCH(" ",C7,1)</f>
        <v>6</v>
      </c>
      <c r="E7" s="4" t="str">
        <f t="shared" ref="E7:E27" si="3">RIGHT(C7,LEN(C7)-D7) &amp; " " &amp; LEFT(C7,D7)</f>
        <v xml:space="preserve">Kožár Josef </v>
      </c>
      <c r="F7" t="s">
        <v>228</v>
      </c>
      <c r="G7" t="s">
        <v>109</v>
      </c>
      <c r="H7">
        <v>7.867</v>
      </c>
      <c r="I7" s="6">
        <f t="shared" ref="I7:I27" si="4">H7/$H$6*10000*$I$4</f>
        <v>9855.925833124531</v>
      </c>
      <c r="J7" s="10" t="s">
        <v>434</v>
      </c>
      <c r="N7" s="10" t="s">
        <v>19</v>
      </c>
    </row>
    <row r="8" spans="1:16" x14ac:dyDescent="0.2">
      <c r="A8">
        <v>3</v>
      </c>
      <c r="B8" t="s">
        <v>114</v>
      </c>
      <c r="C8" t="s">
        <v>407</v>
      </c>
      <c r="D8" s="4">
        <f t="shared" si="2"/>
        <v>6</v>
      </c>
      <c r="E8" s="4" t="str">
        <f t="shared" si="3"/>
        <v xml:space="preserve">Surovčík Jr. Milan </v>
      </c>
      <c r="F8" t="s">
        <v>59</v>
      </c>
      <c r="G8" t="s">
        <v>405</v>
      </c>
      <c r="H8">
        <v>7.7539999999999996</v>
      </c>
      <c r="I8" s="6">
        <f t="shared" si="4"/>
        <v>9714.3573039338498</v>
      </c>
      <c r="J8" s="10" t="s">
        <v>434</v>
      </c>
      <c r="N8" s="10" t="s">
        <v>19</v>
      </c>
    </row>
    <row r="9" spans="1:16" hidden="1" x14ac:dyDescent="0.2">
      <c r="A9">
        <v>4</v>
      </c>
      <c r="B9" t="s">
        <v>108</v>
      </c>
      <c r="C9" t="s">
        <v>408</v>
      </c>
      <c r="D9" s="4">
        <f t="shared" si="2"/>
        <v>7</v>
      </c>
      <c r="E9" s="4" t="str">
        <f t="shared" si="3"/>
        <v xml:space="preserve">Lešinger Michal </v>
      </c>
      <c r="F9" t="s">
        <v>409</v>
      </c>
      <c r="G9" t="s">
        <v>66</v>
      </c>
      <c r="H9">
        <v>7.7160000000000002</v>
      </c>
      <c r="I9" s="6">
        <f t="shared" si="4"/>
        <v>9666.7501879228275</v>
      </c>
      <c r="J9" s="10" t="s">
        <v>434</v>
      </c>
      <c r="N9" s="10" t="s">
        <v>460</v>
      </c>
    </row>
    <row r="10" spans="1:16" x14ac:dyDescent="0.2">
      <c r="A10">
        <v>5</v>
      </c>
      <c r="B10" t="s">
        <v>410</v>
      </c>
      <c r="C10" t="s">
        <v>67</v>
      </c>
      <c r="D10" s="4">
        <f t="shared" si="2"/>
        <v>7</v>
      </c>
      <c r="E10" s="4" t="str">
        <f t="shared" si="3"/>
        <v xml:space="preserve">Posluch Samuel </v>
      </c>
      <c r="F10" t="s">
        <v>228</v>
      </c>
      <c r="G10" t="s">
        <v>411</v>
      </c>
      <c r="H10">
        <v>7.4669999999999996</v>
      </c>
      <c r="I10" s="6">
        <f t="shared" si="4"/>
        <v>9354.7982961663729</v>
      </c>
      <c r="J10" s="10" t="s">
        <v>434</v>
      </c>
      <c r="N10" s="10" t="s">
        <v>19</v>
      </c>
    </row>
    <row r="11" spans="1:16" x14ac:dyDescent="0.2">
      <c r="A11">
        <v>6</v>
      </c>
      <c r="B11" t="s">
        <v>60</v>
      </c>
      <c r="C11" t="s">
        <v>412</v>
      </c>
      <c r="D11" s="4">
        <f t="shared" si="2"/>
        <v>6</v>
      </c>
      <c r="E11" s="4" t="str">
        <f t="shared" si="3"/>
        <v xml:space="preserve">Pecháč Filip </v>
      </c>
      <c r="F11" t="s">
        <v>11</v>
      </c>
      <c r="G11" t="s">
        <v>405</v>
      </c>
      <c r="H11">
        <v>7.452</v>
      </c>
      <c r="I11" s="6">
        <f t="shared" si="4"/>
        <v>9336.0060135304429</v>
      </c>
      <c r="J11" s="10" t="s">
        <v>434</v>
      </c>
      <c r="N11" s="10" t="s">
        <v>19</v>
      </c>
    </row>
    <row r="12" spans="1:16" x14ac:dyDescent="0.2">
      <c r="A12">
        <v>7</v>
      </c>
      <c r="B12">
        <v>400</v>
      </c>
      <c r="C12" t="s">
        <v>413</v>
      </c>
      <c r="D12" s="4">
        <f t="shared" si="2"/>
        <v>7</v>
      </c>
      <c r="E12" s="4" t="str">
        <f t="shared" si="3"/>
        <v xml:space="preserve">Šnirc Martin </v>
      </c>
      <c r="F12" t="s">
        <v>11</v>
      </c>
      <c r="G12" t="s">
        <v>414</v>
      </c>
      <c r="H12">
        <v>7.3579999999999997</v>
      </c>
      <c r="I12" s="6">
        <f t="shared" si="4"/>
        <v>9218.2410423452766</v>
      </c>
      <c r="J12" s="10" t="s">
        <v>434</v>
      </c>
      <c r="N12" s="10" t="s">
        <v>19</v>
      </c>
    </row>
    <row r="13" spans="1:16" x14ac:dyDescent="0.2">
      <c r="A13">
        <v>8</v>
      </c>
      <c r="B13" t="s">
        <v>239</v>
      </c>
      <c r="C13" t="s">
        <v>415</v>
      </c>
      <c r="D13" s="4">
        <f t="shared" si="2"/>
        <v>7</v>
      </c>
      <c r="E13" s="4" t="str">
        <f t="shared" si="3"/>
        <v xml:space="preserve">Šabľa Martin </v>
      </c>
      <c r="F13" t="s">
        <v>240</v>
      </c>
      <c r="G13" t="s">
        <v>6</v>
      </c>
      <c r="H13">
        <v>7.165</v>
      </c>
      <c r="I13" s="6">
        <f t="shared" si="4"/>
        <v>8976.447005762966</v>
      </c>
      <c r="J13" s="10" t="s">
        <v>434</v>
      </c>
      <c r="N13" s="10" t="s">
        <v>19</v>
      </c>
    </row>
    <row r="14" spans="1:16" x14ac:dyDescent="0.2">
      <c r="A14">
        <v>9</v>
      </c>
      <c r="B14" t="s">
        <v>125</v>
      </c>
      <c r="C14" t="s">
        <v>416</v>
      </c>
      <c r="D14" s="4">
        <f t="shared" si="2"/>
        <v>9</v>
      </c>
      <c r="E14" s="4" t="str">
        <f t="shared" si="3"/>
        <v xml:space="preserve">Čagala Radoslav </v>
      </c>
      <c r="F14" t="s">
        <v>11</v>
      </c>
      <c r="G14" t="s">
        <v>417</v>
      </c>
      <c r="H14">
        <v>7.1470000000000002</v>
      </c>
      <c r="I14" s="6">
        <f t="shared" si="4"/>
        <v>8953.8962665998497</v>
      </c>
      <c r="J14" s="10" t="s">
        <v>434</v>
      </c>
      <c r="N14" s="10" t="s">
        <v>19</v>
      </c>
    </row>
    <row r="15" spans="1:16" x14ac:dyDescent="0.2">
      <c r="A15">
        <v>10</v>
      </c>
      <c r="B15" t="s">
        <v>124</v>
      </c>
      <c r="C15" t="s">
        <v>22</v>
      </c>
      <c r="D15" s="4">
        <f t="shared" si="2"/>
        <v>6</v>
      </c>
      <c r="E15" s="4" t="str">
        <f t="shared" si="3"/>
        <v xml:space="preserve">Noga Tibor </v>
      </c>
      <c r="F15" t="s">
        <v>418</v>
      </c>
      <c r="G15" t="s">
        <v>66</v>
      </c>
      <c r="H15">
        <v>7.0839999999999996</v>
      </c>
      <c r="I15" s="6">
        <f t="shared" si="4"/>
        <v>8874.9686795289399</v>
      </c>
      <c r="J15" s="10" t="s">
        <v>434</v>
      </c>
      <c r="N15" s="10" t="s">
        <v>19</v>
      </c>
    </row>
    <row r="16" spans="1:16" x14ac:dyDescent="0.2">
      <c r="A16">
        <v>11</v>
      </c>
      <c r="B16" t="s">
        <v>419</v>
      </c>
      <c r="C16" t="s">
        <v>420</v>
      </c>
      <c r="D16" s="4">
        <f t="shared" si="2"/>
        <v>7</v>
      </c>
      <c r="E16" s="4" t="str">
        <f t="shared" si="3"/>
        <v xml:space="preserve">Smolka Daniel </v>
      </c>
      <c r="F16" t="s">
        <v>36</v>
      </c>
      <c r="G16" t="s">
        <v>49</v>
      </c>
      <c r="H16">
        <v>7.0119999999999996</v>
      </c>
      <c r="I16" s="6">
        <f t="shared" si="4"/>
        <v>8784.765722876471</v>
      </c>
      <c r="J16" s="10" t="s">
        <v>434</v>
      </c>
      <c r="N16" s="10" t="s">
        <v>19</v>
      </c>
    </row>
    <row r="17" spans="1:14" hidden="1" x14ac:dyDescent="0.2">
      <c r="A17">
        <v>12</v>
      </c>
      <c r="B17" t="s">
        <v>62</v>
      </c>
      <c r="C17" t="s">
        <v>421</v>
      </c>
      <c r="D17" s="4">
        <f t="shared" si="2"/>
        <v>5</v>
      </c>
      <c r="E17" s="4" t="str">
        <f t="shared" si="3"/>
        <v xml:space="preserve">Kusbach Jiří </v>
      </c>
      <c r="F17" t="s">
        <v>107</v>
      </c>
      <c r="G17" t="s">
        <v>422</v>
      </c>
      <c r="H17">
        <v>6.9219999999999997</v>
      </c>
      <c r="I17" s="6">
        <f t="shared" si="4"/>
        <v>8672.0120270608877</v>
      </c>
      <c r="J17" s="10" t="s">
        <v>434</v>
      </c>
      <c r="N17" s="10" t="s">
        <v>249</v>
      </c>
    </row>
    <row r="18" spans="1:14" x14ac:dyDescent="0.2">
      <c r="A18">
        <v>13</v>
      </c>
      <c r="B18" t="s">
        <v>64</v>
      </c>
      <c r="C18" t="s">
        <v>25</v>
      </c>
      <c r="D18" s="4">
        <f t="shared" si="2"/>
        <v>7</v>
      </c>
      <c r="E18" s="4" t="str">
        <f t="shared" si="3"/>
        <v xml:space="preserve">Schuller Edmund </v>
      </c>
      <c r="F18" t="s">
        <v>423</v>
      </c>
      <c r="G18" t="s">
        <v>210</v>
      </c>
      <c r="H18">
        <v>6.4740000000000002</v>
      </c>
      <c r="I18" s="6">
        <f t="shared" si="4"/>
        <v>8110.7491856677525</v>
      </c>
      <c r="J18" s="10" t="s">
        <v>434</v>
      </c>
      <c r="N18" s="10" t="s">
        <v>19</v>
      </c>
    </row>
    <row r="19" spans="1:14" x14ac:dyDescent="0.2">
      <c r="A19">
        <v>14</v>
      </c>
      <c r="B19">
        <v>101</v>
      </c>
      <c r="C19" t="s">
        <v>237</v>
      </c>
      <c r="D19" s="4">
        <f t="shared" si="2"/>
        <v>6</v>
      </c>
      <c r="E19" s="4" t="str">
        <f t="shared" si="3"/>
        <v xml:space="preserve">Petro Roman </v>
      </c>
      <c r="F19" t="s">
        <v>11</v>
      </c>
      <c r="G19" t="s">
        <v>405</v>
      </c>
      <c r="H19">
        <v>6.3230000000000004</v>
      </c>
      <c r="I19" s="6">
        <f t="shared" si="4"/>
        <v>7921.5735404660491</v>
      </c>
      <c r="J19" s="10" t="s">
        <v>434</v>
      </c>
      <c r="N19" s="10" t="s">
        <v>19</v>
      </c>
    </row>
    <row r="20" spans="1:14" x14ac:dyDescent="0.2">
      <c r="A20">
        <v>15</v>
      </c>
      <c r="B20" t="s">
        <v>243</v>
      </c>
      <c r="C20" t="s">
        <v>424</v>
      </c>
      <c r="D20" s="4">
        <f t="shared" si="2"/>
        <v>6</v>
      </c>
      <c r="E20" s="4" t="str">
        <f t="shared" si="3"/>
        <v xml:space="preserve">Šiška Šimon </v>
      </c>
      <c r="F20" t="s">
        <v>228</v>
      </c>
      <c r="G20" t="s">
        <v>210</v>
      </c>
      <c r="H20">
        <v>6.2119999999999997</v>
      </c>
      <c r="I20" s="6">
        <f t="shared" si="4"/>
        <v>7782.5106489601603</v>
      </c>
      <c r="J20" s="10" t="s">
        <v>434</v>
      </c>
      <c r="N20" s="10" t="s">
        <v>19</v>
      </c>
    </row>
    <row r="21" spans="1:14" x14ac:dyDescent="0.2">
      <c r="A21">
        <v>16</v>
      </c>
      <c r="B21">
        <v>72</v>
      </c>
      <c r="C21" t="s">
        <v>45</v>
      </c>
      <c r="D21" s="4">
        <f t="shared" si="2"/>
        <v>6</v>
      </c>
      <c r="E21" s="4" t="str">
        <f t="shared" si="3"/>
        <v xml:space="preserve">Straka Marek </v>
      </c>
      <c r="F21" t="s">
        <v>425</v>
      </c>
      <c r="G21" t="s">
        <v>426</v>
      </c>
      <c r="H21">
        <v>4.9489999999999998</v>
      </c>
      <c r="I21" s="6">
        <f t="shared" si="4"/>
        <v>6200.2004510147835</v>
      </c>
      <c r="J21" s="10" t="s">
        <v>434</v>
      </c>
      <c r="N21" s="10" t="s">
        <v>19</v>
      </c>
    </row>
    <row r="22" spans="1:14" x14ac:dyDescent="0.2">
      <c r="A22">
        <v>17</v>
      </c>
      <c r="B22" t="s">
        <v>96</v>
      </c>
      <c r="C22" t="s">
        <v>75</v>
      </c>
      <c r="D22" s="4">
        <f t="shared" si="2"/>
        <v>6</v>
      </c>
      <c r="E22" s="4" t="str">
        <f t="shared" si="3"/>
        <v xml:space="preserve">Sidor Juraj </v>
      </c>
      <c r="F22" t="s">
        <v>427</v>
      </c>
      <c r="G22" t="s">
        <v>6</v>
      </c>
      <c r="H22">
        <v>4.7690000000000001</v>
      </c>
      <c r="I22" s="6">
        <f t="shared" si="4"/>
        <v>5974.6930593836132</v>
      </c>
      <c r="J22" s="10" t="s">
        <v>434</v>
      </c>
      <c r="N22" s="10" t="s">
        <v>19</v>
      </c>
    </row>
    <row r="23" spans="1:14" x14ac:dyDescent="0.2">
      <c r="A23">
        <v>18</v>
      </c>
      <c r="B23" t="s">
        <v>235</v>
      </c>
      <c r="C23" t="s">
        <v>428</v>
      </c>
      <c r="D23" s="4">
        <f t="shared" si="2"/>
        <v>6</v>
      </c>
      <c r="E23" s="4" t="str">
        <f t="shared" si="3"/>
        <v xml:space="preserve">Dudáš Juraj </v>
      </c>
      <c r="F23" t="s">
        <v>310</v>
      </c>
      <c r="G23" t="s">
        <v>405</v>
      </c>
      <c r="H23">
        <v>3.0579999999999998</v>
      </c>
      <c r="I23" s="6">
        <f t="shared" si="4"/>
        <v>3831.1200200451012</v>
      </c>
      <c r="J23" s="10" t="s">
        <v>434</v>
      </c>
      <c r="N23" s="10" t="s">
        <v>19</v>
      </c>
    </row>
    <row r="24" spans="1:14" x14ac:dyDescent="0.2">
      <c r="A24">
        <v>19</v>
      </c>
      <c r="B24" t="s">
        <v>65</v>
      </c>
      <c r="C24" t="s">
        <v>429</v>
      </c>
      <c r="D24" s="4">
        <f t="shared" si="2"/>
        <v>5</v>
      </c>
      <c r="E24" s="4" t="str">
        <f t="shared" si="3"/>
        <v xml:space="preserve">&amp; Mikula Laho </v>
      </c>
      <c r="F24" t="s">
        <v>12</v>
      </c>
      <c r="G24" t="s">
        <v>430</v>
      </c>
      <c r="H24">
        <v>2.468</v>
      </c>
      <c r="I24" s="6">
        <f t="shared" si="4"/>
        <v>3091.9569030318216</v>
      </c>
      <c r="J24" s="10" t="s">
        <v>434</v>
      </c>
      <c r="N24" s="10" t="s">
        <v>19</v>
      </c>
    </row>
    <row r="25" spans="1:14" x14ac:dyDescent="0.2">
      <c r="A25">
        <v>20</v>
      </c>
      <c r="B25">
        <v>78</v>
      </c>
      <c r="C25" t="s">
        <v>431</v>
      </c>
      <c r="D25" s="4">
        <f t="shared" si="2"/>
        <v>6</v>
      </c>
      <c r="E25" s="4" t="str">
        <f t="shared" si="3"/>
        <v xml:space="preserve">Klepáč Peter </v>
      </c>
      <c r="F25" t="s">
        <v>11</v>
      </c>
      <c r="G25" t="s">
        <v>432</v>
      </c>
      <c r="H25">
        <v>2.2730000000000001</v>
      </c>
      <c r="I25" s="6">
        <f t="shared" si="4"/>
        <v>2847.6572287647205</v>
      </c>
      <c r="J25" s="10" t="s">
        <v>434</v>
      </c>
      <c r="N25" s="10" t="s">
        <v>19</v>
      </c>
    </row>
    <row r="26" spans="1:14" x14ac:dyDescent="0.2">
      <c r="A26">
        <v>21</v>
      </c>
      <c r="B26">
        <v>99</v>
      </c>
      <c r="C26" t="s">
        <v>433</v>
      </c>
      <c r="D26" s="4">
        <f t="shared" si="2"/>
        <v>6</v>
      </c>
      <c r="E26" s="4" t="str">
        <f t="shared" si="3"/>
        <v xml:space="preserve">Dúc Jozef </v>
      </c>
      <c r="F26" t="s">
        <v>11</v>
      </c>
      <c r="G26" t="s">
        <v>6</v>
      </c>
      <c r="H26">
        <v>1.1850000000000001</v>
      </c>
      <c r="I26" s="6">
        <f t="shared" si="4"/>
        <v>1484.5903282385368</v>
      </c>
      <c r="J26" s="10" t="s">
        <v>434</v>
      </c>
      <c r="N26" s="10" t="s">
        <v>19</v>
      </c>
    </row>
    <row r="27" spans="1:14" x14ac:dyDescent="0.2">
      <c r="A27">
        <v>22</v>
      </c>
      <c r="B27" t="s">
        <v>117</v>
      </c>
      <c r="C27" t="s">
        <v>295</v>
      </c>
      <c r="D27" s="4">
        <f t="shared" si="2"/>
        <v>6</v>
      </c>
      <c r="E27" s="4" t="str">
        <f t="shared" si="3"/>
        <v xml:space="preserve">Hrčka Zdeno </v>
      </c>
      <c r="F27" t="s">
        <v>12</v>
      </c>
      <c r="G27" t="s">
        <v>405</v>
      </c>
      <c r="H27">
        <v>0.88</v>
      </c>
      <c r="I27" s="6">
        <f t="shared" si="4"/>
        <v>1102.4805813079429</v>
      </c>
      <c r="J27" s="10" t="s">
        <v>434</v>
      </c>
      <c r="N27" s="10" t="s">
        <v>19</v>
      </c>
    </row>
  </sheetData>
  <autoFilter ref="N5:N27">
    <filterColumn colId="0">
      <filters>
        <filter val="SVK"/>
      </filters>
    </filterColumn>
  </autoFilter>
  <mergeCells count="3">
    <mergeCell ref="A3:K3"/>
    <mergeCell ref="A1:K1"/>
    <mergeCell ref="A2:K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7"/>
  <sheetViews>
    <sheetView workbookViewId="0">
      <selection sqref="A1:K1"/>
    </sheetView>
  </sheetViews>
  <sheetFormatPr defaultRowHeight="12.75" x14ac:dyDescent="0.2"/>
  <cols>
    <col min="1" max="1" width="4.5703125" bestFit="1" customWidth="1"/>
    <col min="2" max="2" width="3.85546875" bestFit="1" customWidth="1"/>
    <col min="3" max="3" width="15.140625" bestFit="1" customWidth="1"/>
    <col min="4" max="4" width="2.5703125" bestFit="1" customWidth="1"/>
    <col min="5" max="5" width="20.28515625" bestFit="1" customWidth="1"/>
    <col min="6" max="6" width="16.28515625" bestFit="1" customWidth="1"/>
    <col min="7" max="7" width="13.5703125" hidden="1" customWidth="1"/>
    <col min="8" max="8" width="6" hidden="1" customWidth="1"/>
    <col min="9" max="9" width="16.7109375" bestFit="1" customWidth="1"/>
    <col min="10" max="10" width="16.8554687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3" customWidth="1"/>
    <col min="16" max="16" width="3.85546875" customWidth="1"/>
    <col min="17" max="17" width="15.140625" customWidth="1"/>
    <col min="18" max="18" width="16.28515625" customWidth="1"/>
    <col min="19" max="19" width="13.5703125" customWidth="1"/>
    <col min="20" max="20" width="8.7109375" customWidth="1"/>
    <col min="21" max="21" width="6" customWidth="1"/>
    <col min="22" max="22" width="6.7109375" customWidth="1"/>
    <col min="23" max="26" width="7.7109375" customWidth="1"/>
    <col min="27" max="29" width="8.28515625" customWidth="1"/>
    <col min="30" max="32" width="7.7109375" customWidth="1"/>
  </cols>
  <sheetData>
    <row r="1" spans="1:16" s="14" customFormat="1" ht="18" x14ac:dyDescent="0.25">
      <c r="A1" s="20" t="s">
        <v>402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403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435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248</v>
      </c>
      <c r="C4" s="5" t="s">
        <v>39</v>
      </c>
      <c r="D4" s="5"/>
      <c r="E4" s="13">
        <v>11</v>
      </c>
      <c r="F4" s="5" t="s">
        <v>40</v>
      </c>
      <c r="G4" s="13">
        <v>12</v>
      </c>
      <c r="H4" s="5" t="s">
        <v>95</v>
      </c>
      <c r="I4" s="7">
        <f>B4*K4*M4</f>
        <v>0.73333333333333328</v>
      </c>
      <c r="J4" s="5" t="s">
        <v>41</v>
      </c>
      <c r="K4" s="13">
        <f>MIN(E4/15,1)</f>
        <v>0.73333333333333328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97</v>
      </c>
      <c r="C6" t="s">
        <v>81</v>
      </c>
      <c r="D6" s="4">
        <f t="shared" ref="D6" si="0">SEARCH(" ",C6,1)</f>
        <v>9</v>
      </c>
      <c r="E6" s="4" t="str">
        <f t="shared" ref="E6" si="1">RIGHT(C6,LEN(C6)-D6) &amp; " " &amp; LEFT(C6,D6)</f>
        <v xml:space="preserve">Cink Miloslav </v>
      </c>
      <c r="F6" t="s">
        <v>436</v>
      </c>
      <c r="G6" t="s">
        <v>437</v>
      </c>
      <c r="H6">
        <v>7.976</v>
      </c>
      <c r="I6" s="6">
        <f>H6/$H$6*10000*$I$4</f>
        <v>7333.333333333333</v>
      </c>
      <c r="J6" s="10" t="s">
        <v>459</v>
      </c>
      <c r="N6" s="10" t="s">
        <v>460</v>
      </c>
    </row>
    <row r="7" spans="1:16" hidden="1" x14ac:dyDescent="0.2">
      <c r="A7">
        <v>2</v>
      </c>
      <c r="B7" t="s">
        <v>438</v>
      </c>
      <c r="C7" t="s">
        <v>439</v>
      </c>
      <c r="D7" s="4">
        <f t="shared" ref="D7:D16" si="2">SEARCH(" ",C7,1)</f>
        <v>6</v>
      </c>
      <c r="E7" s="4" t="str">
        <f t="shared" ref="E7:E16" si="3">RIGHT(C7,LEN(C7)-D7) &amp; " " &amp; LEFT(C7,D7)</f>
        <v xml:space="preserve">Loužecký Pavel </v>
      </c>
      <c r="F7" t="s">
        <v>440</v>
      </c>
      <c r="G7" t="s">
        <v>21</v>
      </c>
      <c r="H7">
        <v>7.431</v>
      </c>
      <c r="I7" s="6">
        <f t="shared" ref="I7:I16" si="4">H7/$H$6*10000*$I$4</f>
        <v>6832.2467402206612</v>
      </c>
      <c r="J7" s="10" t="s">
        <v>459</v>
      </c>
      <c r="N7" s="10" t="s">
        <v>460</v>
      </c>
    </row>
    <row r="8" spans="1:16" x14ac:dyDescent="0.2">
      <c r="A8">
        <v>3</v>
      </c>
      <c r="B8" t="s">
        <v>83</v>
      </c>
      <c r="C8" t="s">
        <v>275</v>
      </c>
      <c r="D8" s="4">
        <f t="shared" si="2"/>
        <v>6</v>
      </c>
      <c r="E8" s="4" t="str">
        <f t="shared" si="3"/>
        <v xml:space="preserve">Arpáš Tibor </v>
      </c>
      <c r="F8" t="s">
        <v>11</v>
      </c>
      <c r="G8" t="s">
        <v>441</v>
      </c>
      <c r="H8">
        <v>6.7930000000000001</v>
      </c>
      <c r="I8" s="6">
        <f t="shared" si="4"/>
        <v>6245.6536275493145</v>
      </c>
      <c r="J8" s="10" t="s">
        <v>459</v>
      </c>
      <c r="N8" s="10" t="s">
        <v>19</v>
      </c>
    </row>
    <row r="9" spans="1:16" x14ac:dyDescent="0.2">
      <c r="A9">
        <v>4</v>
      </c>
      <c r="B9" t="s">
        <v>5</v>
      </c>
      <c r="C9" t="s">
        <v>304</v>
      </c>
      <c r="D9" s="4">
        <f t="shared" si="2"/>
        <v>6</v>
      </c>
      <c r="E9" s="4" t="str">
        <f t="shared" si="3"/>
        <v xml:space="preserve">Divok Maroš </v>
      </c>
      <c r="F9" t="s">
        <v>442</v>
      </c>
      <c r="G9" t="s">
        <v>30</v>
      </c>
      <c r="H9">
        <v>6.7389999999999999</v>
      </c>
      <c r="I9" s="6">
        <f t="shared" si="4"/>
        <v>6196.0046807087929</v>
      </c>
      <c r="J9" s="10" t="s">
        <v>459</v>
      </c>
      <c r="N9" s="10" t="s">
        <v>19</v>
      </c>
    </row>
    <row r="10" spans="1:16" x14ac:dyDescent="0.2">
      <c r="A10">
        <v>5</v>
      </c>
      <c r="B10" t="s">
        <v>8</v>
      </c>
      <c r="C10" t="s">
        <v>443</v>
      </c>
      <c r="D10" s="4">
        <f t="shared" si="2"/>
        <v>9</v>
      </c>
      <c r="E10" s="4" t="str">
        <f t="shared" si="3"/>
        <v xml:space="preserve">Divoková Viktória </v>
      </c>
      <c r="F10" t="s">
        <v>442</v>
      </c>
      <c r="G10" t="s">
        <v>21</v>
      </c>
      <c r="H10">
        <v>6.6669999999999998</v>
      </c>
      <c r="I10" s="6">
        <f t="shared" si="4"/>
        <v>6129.8060849214307</v>
      </c>
      <c r="J10" s="10" t="s">
        <v>459</v>
      </c>
      <c r="N10" s="10" t="s">
        <v>19</v>
      </c>
    </row>
    <row r="11" spans="1:16" hidden="1" x14ac:dyDescent="0.2">
      <c r="A11">
        <v>6</v>
      </c>
      <c r="B11" t="s">
        <v>444</v>
      </c>
      <c r="C11" t="s">
        <v>445</v>
      </c>
      <c r="D11" s="4">
        <f t="shared" si="2"/>
        <v>6</v>
      </c>
      <c r="E11" s="4" t="str">
        <f t="shared" si="3"/>
        <v xml:space="preserve">Novák Karel </v>
      </c>
      <c r="F11" t="s">
        <v>446</v>
      </c>
      <c r="G11" t="s">
        <v>447</v>
      </c>
      <c r="H11">
        <v>6.5140000000000002</v>
      </c>
      <c r="I11" s="6">
        <f t="shared" si="4"/>
        <v>5989.1340688732871</v>
      </c>
      <c r="J11" s="10" t="s">
        <v>459</v>
      </c>
      <c r="N11" s="10" t="s">
        <v>460</v>
      </c>
    </row>
    <row r="12" spans="1:16" x14ac:dyDescent="0.2">
      <c r="A12">
        <v>7</v>
      </c>
      <c r="B12" t="s">
        <v>233</v>
      </c>
      <c r="C12" t="s">
        <v>448</v>
      </c>
      <c r="D12" s="4">
        <f t="shared" si="2"/>
        <v>6</v>
      </c>
      <c r="E12" s="4" t="str">
        <f t="shared" si="3"/>
        <v xml:space="preserve">Jánoška Peter </v>
      </c>
      <c r="F12" t="s">
        <v>11</v>
      </c>
      <c r="G12" t="s">
        <v>449</v>
      </c>
      <c r="H12">
        <v>6.4359999999999999</v>
      </c>
      <c r="I12" s="6">
        <f t="shared" si="4"/>
        <v>5917.4189234369778</v>
      </c>
      <c r="J12" s="10" t="s">
        <v>459</v>
      </c>
      <c r="N12" s="10" t="s">
        <v>19</v>
      </c>
    </row>
    <row r="13" spans="1:16" x14ac:dyDescent="0.2">
      <c r="A13">
        <v>8</v>
      </c>
      <c r="B13" t="s">
        <v>305</v>
      </c>
      <c r="C13" t="s">
        <v>450</v>
      </c>
      <c r="D13" s="4">
        <f t="shared" si="2"/>
        <v>8</v>
      </c>
      <c r="E13" s="4" t="str">
        <f t="shared" si="3"/>
        <v xml:space="preserve">Jančík Dominik </v>
      </c>
      <c r="F13" t="s">
        <v>11</v>
      </c>
      <c r="G13" t="s">
        <v>451</v>
      </c>
      <c r="H13">
        <v>6.3710000000000004</v>
      </c>
      <c r="I13" s="6">
        <f t="shared" si="4"/>
        <v>5857.6563022400533</v>
      </c>
      <c r="J13" s="10" t="s">
        <v>459</v>
      </c>
      <c r="N13" s="10" t="s">
        <v>19</v>
      </c>
    </row>
    <row r="14" spans="1:16" hidden="1" x14ac:dyDescent="0.2">
      <c r="A14">
        <v>9</v>
      </c>
      <c r="B14" t="s">
        <v>78</v>
      </c>
      <c r="C14" t="s">
        <v>452</v>
      </c>
      <c r="D14" s="4">
        <f t="shared" si="2"/>
        <v>5</v>
      </c>
      <c r="E14" s="4" t="str">
        <f t="shared" si="3"/>
        <v xml:space="preserve">Nováková Dana </v>
      </c>
      <c r="F14" t="s">
        <v>446</v>
      </c>
      <c r="G14" t="s">
        <v>453</v>
      </c>
      <c r="H14">
        <v>5.9660000000000002</v>
      </c>
      <c r="I14" s="6">
        <f t="shared" si="4"/>
        <v>5485.2892009361412</v>
      </c>
      <c r="J14" s="10" t="s">
        <v>459</v>
      </c>
      <c r="N14" s="10" t="s">
        <v>460</v>
      </c>
    </row>
    <row r="15" spans="1:16" hidden="1" x14ac:dyDescent="0.2">
      <c r="A15">
        <v>10</v>
      </c>
      <c r="B15" t="s">
        <v>454</v>
      </c>
      <c r="C15" t="s">
        <v>455</v>
      </c>
      <c r="D15" s="4">
        <f t="shared" si="2"/>
        <v>5</v>
      </c>
      <c r="E15" s="4" t="str">
        <f t="shared" si="3"/>
        <v xml:space="preserve">Trešlová Jana </v>
      </c>
      <c r="F15" t="s">
        <v>456</v>
      </c>
      <c r="G15" t="s">
        <v>457</v>
      </c>
      <c r="H15">
        <v>5.91</v>
      </c>
      <c r="I15" s="6">
        <f t="shared" si="4"/>
        <v>5433.8014042126379</v>
      </c>
      <c r="J15" s="10" t="s">
        <v>459</v>
      </c>
      <c r="N15" s="10" t="s">
        <v>460</v>
      </c>
    </row>
    <row r="16" spans="1:16" x14ac:dyDescent="0.2">
      <c r="A16">
        <v>11</v>
      </c>
      <c r="B16" t="s">
        <v>58</v>
      </c>
      <c r="C16" t="s">
        <v>274</v>
      </c>
      <c r="D16" s="4">
        <f t="shared" si="2"/>
        <v>6</v>
      </c>
      <c r="E16" s="4" t="str">
        <f t="shared" si="3"/>
        <v xml:space="preserve">Mach Miloš </v>
      </c>
      <c r="F16" t="s">
        <v>300</v>
      </c>
      <c r="G16" t="s">
        <v>458</v>
      </c>
      <c r="H16">
        <v>2.4060000000000001</v>
      </c>
      <c r="I16" s="6">
        <f t="shared" si="4"/>
        <v>2212.1364092276831</v>
      </c>
      <c r="J16" s="10" t="s">
        <v>459</v>
      </c>
      <c r="N16" s="10" t="s">
        <v>19</v>
      </c>
    </row>
    <row r="17" spans="9:10" x14ac:dyDescent="0.2">
      <c r="I17" s="6"/>
      <c r="J17" s="10"/>
    </row>
    <row r="18" spans="9:10" x14ac:dyDescent="0.2">
      <c r="I18" s="6"/>
      <c r="J18" s="10"/>
    </row>
    <row r="19" spans="9:10" x14ac:dyDescent="0.2">
      <c r="I19" s="6"/>
      <c r="J19" s="10"/>
    </row>
    <row r="20" spans="9:10" x14ac:dyDescent="0.2">
      <c r="I20" s="6"/>
      <c r="J20" s="10"/>
    </row>
    <row r="21" spans="9:10" x14ac:dyDescent="0.2">
      <c r="I21" s="6"/>
      <c r="J21" s="10"/>
    </row>
    <row r="22" spans="9:10" x14ac:dyDescent="0.2">
      <c r="I22" s="6"/>
      <c r="J22" s="10"/>
    </row>
    <row r="23" spans="9:10" x14ac:dyDescent="0.2">
      <c r="I23" s="6"/>
      <c r="J23" s="10"/>
    </row>
    <row r="24" spans="9:10" x14ac:dyDescent="0.2">
      <c r="I24" s="6"/>
      <c r="J24" s="10"/>
    </row>
    <row r="25" spans="9:10" x14ac:dyDescent="0.2">
      <c r="I25" s="6"/>
      <c r="J25" s="10"/>
    </row>
    <row r="26" spans="9:10" x14ac:dyDescent="0.2">
      <c r="I26" s="6"/>
      <c r="J26" s="10"/>
    </row>
    <row r="27" spans="9:10" x14ac:dyDescent="0.2">
      <c r="I27" s="6"/>
      <c r="J27" s="10"/>
    </row>
  </sheetData>
  <autoFilter ref="N5:N16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8"/>
  <sheetViews>
    <sheetView workbookViewId="0">
      <selection sqref="A1:K1"/>
    </sheetView>
  </sheetViews>
  <sheetFormatPr defaultRowHeight="12.75" x14ac:dyDescent="0.2"/>
  <cols>
    <col min="1" max="1" width="4.5703125" bestFit="1" customWidth="1"/>
    <col min="2" max="2" width="3.85546875" bestFit="1" customWidth="1"/>
    <col min="3" max="3" width="15.140625" bestFit="1" customWidth="1"/>
    <col min="4" max="4" width="2.5703125" bestFit="1" customWidth="1"/>
    <col min="5" max="5" width="20.28515625" bestFit="1" customWidth="1"/>
    <col min="6" max="6" width="16.28515625" bestFit="1" customWidth="1"/>
    <col min="7" max="7" width="15.7109375" hidden="1" customWidth="1"/>
    <col min="8" max="8" width="15.140625" hidden="1" customWidth="1"/>
    <col min="9" max="9" width="16.7109375" bestFit="1" customWidth="1"/>
    <col min="10" max="10" width="18.140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3" customWidth="1"/>
    <col min="16" max="16" width="3.85546875" customWidth="1"/>
    <col min="17" max="17" width="3" customWidth="1"/>
    <col min="18" max="18" width="5" customWidth="1"/>
    <col min="19" max="19" width="17" customWidth="1"/>
    <col min="20" max="20" width="16.28515625" customWidth="1"/>
    <col min="21" max="21" width="18" customWidth="1"/>
    <col min="22" max="22" width="8.7109375" customWidth="1"/>
    <col min="23" max="23" width="6" customWidth="1"/>
    <col min="24" max="29" width="7.7109375" customWidth="1"/>
    <col min="30" max="31" width="8.28515625" customWidth="1"/>
    <col min="32" max="34" width="7.7109375" customWidth="1"/>
  </cols>
  <sheetData>
    <row r="1" spans="1:16" s="14" customFormat="1" ht="18" x14ac:dyDescent="0.25">
      <c r="A1" s="20" t="s">
        <v>402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403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461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248</v>
      </c>
      <c r="C4" s="5" t="s">
        <v>39</v>
      </c>
      <c r="D4" s="5"/>
      <c r="E4" s="13">
        <v>23</v>
      </c>
      <c r="F4" s="5" t="s">
        <v>40</v>
      </c>
      <c r="G4" s="13">
        <v>12</v>
      </c>
      <c r="H4" s="5" t="s">
        <v>95</v>
      </c>
      <c r="I4" s="7">
        <f>B4*K4*M4</f>
        <v>1</v>
      </c>
      <c r="J4" s="5" t="s">
        <v>41</v>
      </c>
      <c r="K4" s="13">
        <f>MIN(E4/15,1)</f>
        <v>1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120</v>
      </c>
      <c r="C6" t="s">
        <v>462</v>
      </c>
      <c r="D6" s="4">
        <f t="shared" ref="D6:D16" si="0">SEARCH(" ",C6,1)</f>
        <v>6</v>
      </c>
      <c r="E6" s="4" t="str">
        <f t="shared" ref="E6:E16" si="1">RIGHT(C6,LEN(C6)-D6) &amp; " " &amp; LEFT(C6,D6)</f>
        <v xml:space="preserve">Krejčiřík Radek </v>
      </c>
      <c r="F6" t="s">
        <v>463</v>
      </c>
      <c r="G6" t="s">
        <v>464</v>
      </c>
      <c r="H6">
        <v>7.5069999999999997</v>
      </c>
      <c r="I6" s="6">
        <f>H6/$H$6*10000*$I$4</f>
        <v>10000</v>
      </c>
      <c r="J6" s="10" t="s">
        <v>505</v>
      </c>
      <c r="N6" s="10" t="s">
        <v>460</v>
      </c>
    </row>
    <row r="7" spans="1:16" x14ac:dyDescent="0.2">
      <c r="A7">
        <v>2</v>
      </c>
      <c r="B7" t="s">
        <v>465</v>
      </c>
      <c r="C7" t="s">
        <v>466</v>
      </c>
      <c r="D7" s="4">
        <f t="shared" si="0"/>
        <v>6</v>
      </c>
      <c r="E7" s="4" t="str">
        <f t="shared" si="1"/>
        <v xml:space="preserve">Černý Pavol </v>
      </c>
      <c r="F7" t="s">
        <v>63</v>
      </c>
      <c r="G7" t="s">
        <v>467</v>
      </c>
      <c r="H7">
        <v>7.1379999999999999</v>
      </c>
      <c r="I7" s="6">
        <f t="shared" ref="I7:I28" si="2">H7/$H$6*10000*$I$4</f>
        <v>9508.4587718129751</v>
      </c>
      <c r="J7" s="10" t="s">
        <v>505</v>
      </c>
      <c r="N7" s="10" t="s">
        <v>19</v>
      </c>
    </row>
    <row r="8" spans="1:16" x14ac:dyDescent="0.2">
      <c r="A8">
        <v>3</v>
      </c>
      <c r="B8" t="s">
        <v>303</v>
      </c>
      <c r="C8" t="s">
        <v>468</v>
      </c>
      <c r="D8" s="4">
        <f t="shared" si="0"/>
        <v>10</v>
      </c>
      <c r="E8" s="4" t="str">
        <f t="shared" si="1"/>
        <v xml:space="preserve">Jesenský Branislav </v>
      </c>
      <c r="F8" t="s">
        <v>418</v>
      </c>
      <c r="G8" t="s">
        <v>469</v>
      </c>
      <c r="H8">
        <v>6.8280000000000003</v>
      </c>
      <c r="I8" s="6">
        <f t="shared" si="2"/>
        <v>9095.5108565339033</v>
      </c>
      <c r="J8" s="10" t="s">
        <v>505</v>
      </c>
      <c r="N8" s="10" t="s">
        <v>19</v>
      </c>
    </row>
    <row r="9" spans="1:16" x14ac:dyDescent="0.2">
      <c r="A9">
        <v>4</v>
      </c>
      <c r="B9" t="s">
        <v>470</v>
      </c>
      <c r="C9" t="s">
        <v>471</v>
      </c>
      <c r="D9" s="4">
        <f t="shared" si="0"/>
        <v>7</v>
      </c>
      <c r="E9" s="4" t="str">
        <f t="shared" si="1"/>
        <v xml:space="preserve">Kubovčík Viliam </v>
      </c>
      <c r="F9" t="s">
        <v>472</v>
      </c>
      <c r="G9" t="s">
        <v>469</v>
      </c>
      <c r="H9">
        <v>6.7350000000000003</v>
      </c>
      <c r="I9" s="6">
        <f t="shared" si="2"/>
        <v>8971.6264819501812</v>
      </c>
      <c r="J9" s="10" t="s">
        <v>505</v>
      </c>
      <c r="N9" s="10" t="s">
        <v>19</v>
      </c>
    </row>
    <row r="10" spans="1:16" hidden="1" x14ac:dyDescent="0.2">
      <c r="A10">
        <v>5</v>
      </c>
      <c r="B10" t="s">
        <v>473</v>
      </c>
      <c r="C10" t="s">
        <v>474</v>
      </c>
      <c r="D10" s="4">
        <f t="shared" si="0"/>
        <v>5</v>
      </c>
      <c r="E10" s="4" t="str">
        <f t="shared" si="1"/>
        <v xml:space="preserve">Krejčiřík Petr </v>
      </c>
      <c r="F10" t="s">
        <v>82</v>
      </c>
      <c r="G10" t="s">
        <v>475</v>
      </c>
      <c r="H10">
        <v>6.5060000000000002</v>
      </c>
      <c r="I10" s="6">
        <f t="shared" si="2"/>
        <v>8666.5778606633812</v>
      </c>
      <c r="J10" s="10" t="s">
        <v>505</v>
      </c>
      <c r="N10" s="10" t="s">
        <v>460</v>
      </c>
    </row>
    <row r="11" spans="1:16" hidden="1" x14ac:dyDescent="0.2">
      <c r="A11">
        <v>6</v>
      </c>
      <c r="B11" t="s">
        <v>308</v>
      </c>
      <c r="C11" t="s">
        <v>476</v>
      </c>
      <c r="D11" s="4">
        <f t="shared" si="0"/>
        <v>7</v>
      </c>
      <c r="E11" s="4" t="str">
        <f t="shared" si="1"/>
        <v xml:space="preserve">Bordovský Ondřej </v>
      </c>
      <c r="F11" t="s">
        <v>477</v>
      </c>
      <c r="G11" t="s">
        <v>478</v>
      </c>
      <c r="H11">
        <v>6.4</v>
      </c>
      <c r="I11" s="6">
        <f t="shared" si="2"/>
        <v>8525.3763154389253</v>
      </c>
      <c r="J11" s="10" t="s">
        <v>505</v>
      </c>
      <c r="N11" s="10" t="s">
        <v>460</v>
      </c>
    </row>
    <row r="12" spans="1:16" x14ac:dyDescent="0.2">
      <c r="A12">
        <v>7</v>
      </c>
      <c r="B12">
        <v>3</v>
      </c>
      <c r="C12" t="s">
        <v>479</v>
      </c>
      <c r="D12" s="4">
        <f t="shared" si="0"/>
        <v>9</v>
      </c>
      <c r="E12" s="4" t="str">
        <f t="shared" si="1"/>
        <v xml:space="preserve">Foltín Vladimír </v>
      </c>
      <c r="F12" t="s">
        <v>11</v>
      </c>
      <c r="G12" t="s">
        <v>475</v>
      </c>
      <c r="H12">
        <v>6.3780000000000001</v>
      </c>
      <c r="I12" s="6">
        <f t="shared" si="2"/>
        <v>8496.0703343546029</v>
      </c>
      <c r="J12" s="10" t="s">
        <v>505</v>
      </c>
      <c r="N12" s="10" t="s">
        <v>19</v>
      </c>
    </row>
    <row r="13" spans="1:16" hidden="1" x14ac:dyDescent="0.2">
      <c r="A13">
        <v>8</v>
      </c>
      <c r="B13" t="s">
        <v>122</v>
      </c>
      <c r="C13" t="s">
        <v>480</v>
      </c>
      <c r="D13" s="4">
        <f t="shared" si="0"/>
        <v>5</v>
      </c>
      <c r="E13" s="4" t="str">
        <f t="shared" si="1"/>
        <v xml:space="preserve">Hotový Petr </v>
      </c>
      <c r="F13" t="s">
        <v>481</v>
      </c>
      <c r="G13" t="s">
        <v>482</v>
      </c>
      <c r="H13">
        <v>6.3680000000000003</v>
      </c>
      <c r="I13" s="6">
        <f t="shared" si="2"/>
        <v>8482.7494338617289</v>
      </c>
      <c r="J13" s="10" t="s">
        <v>505</v>
      </c>
      <c r="N13" s="10" t="s">
        <v>460</v>
      </c>
    </row>
    <row r="14" spans="1:16" x14ac:dyDescent="0.2">
      <c r="A14">
        <v>9</v>
      </c>
      <c r="B14" t="s">
        <v>254</v>
      </c>
      <c r="C14" t="s">
        <v>255</v>
      </c>
      <c r="D14" s="4">
        <f t="shared" si="0"/>
        <v>7</v>
      </c>
      <c r="E14" s="4" t="str">
        <f t="shared" si="1"/>
        <v xml:space="preserve">Niko Eduard </v>
      </c>
      <c r="F14" t="s">
        <v>36</v>
      </c>
      <c r="G14" t="s">
        <v>483</v>
      </c>
      <c r="H14">
        <v>5.8780000000000001</v>
      </c>
      <c r="I14" s="6">
        <f t="shared" si="2"/>
        <v>7830.0253097109371</v>
      </c>
      <c r="J14" s="10" t="s">
        <v>505</v>
      </c>
      <c r="N14" s="10" t="s">
        <v>19</v>
      </c>
    </row>
    <row r="15" spans="1:16" x14ac:dyDescent="0.2">
      <c r="A15">
        <v>10</v>
      </c>
      <c r="B15" t="s">
        <v>101</v>
      </c>
      <c r="C15" t="s">
        <v>302</v>
      </c>
      <c r="D15" s="4">
        <f t="shared" si="0"/>
        <v>4</v>
      </c>
      <c r="E15" s="4" t="str">
        <f t="shared" si="1"/>
        <v xml:space="preserve">Divok Ján </v>
      </c>
      <c r="F15" t="s">
        <v>442</v>
      </c>
      <c r="G15" t="s">
        <v>483</v>
      </c>
      <c r="H15">
        <v>5.41</v>
      </c>
      <c r="I15" s="6">
        <f t="shared" si="2"/>
        <v>7206.607166644465</v>
      </c>
      <c r="J15" s="10" t="s">
        <v>505</v>
      </c>
      <c r="N15" s="10" t="s">
        <v>19</v>
      </c>
    </row>
    <row r="16" spans="1:16" hidden="1" x14ac:dyDescent="0.2">
      <c r="A16">
        <v>11</v>
      </c>
      <c r="B16" t="s">
        <v>484</v>
      </c>
      <c r="C16" t="s">
        <v>73</v>
      </c>
      <c r="D16" s="4">
        <f t="shared" si="0"/>
        <v>5</v>
      </c>
      <c r="E16" s="4" t="str">
        <f t="shared" si="1"/>
        <v xml:space="preserve">Novak Ivan </v>
      </c>
      <c r="F16" t="s">
        <v>446</v>
      </c>
      <c r="G16" t="s">
        <v>485</v>
      </c>
      <c r="H16">
        <v>5.351</v>
      </c>
      <c r="I16" s="6">
        <f t="shared" si="2"/>
        <v>7128.0138537365137</v>
      </c>
      <c r="J16" s="10" t="s">
        <v>505</v>
      </c>
      <c r="N16" s="10" t="s">
        <v>460</v>
      </c>
    </row>
    <row r="17" spans="1:14" x14ac:dyDescent="0.2">
      <c r="A17">
        <v>12</v>
      </c>
      <c r="B17" t="s">
        <v>486</v>
      </c>
      <c r="C17" t="s">
        <v>487</v>
      </c>
      <c r="D17" s="4">
        <f t="shared" ref="D17:D28" si="3">SEARCH(" ",C17,1)</f>
        <v>4</v>
      </c>
      <c r="E17" s="4" t="str">
        <f t="shared" ref="E17:E28" si="4">RIGHT(C17,LEN(C17)-D17) &amp; " " &amp; LEFT(C17,D17)</f>
        <v xml:space="preserve">Kovalčík Jan </v>
      </c>
      <c r="F17" t="s">
        <v>13</v>
      </c>
      <c r="G17" t="s">
        <v>488</v>
      </c>
      <c r="H17">
        <v>5.3150000000000004</v>
      </c>
      <c r="I17" s="6">
        <f t="shared" si="2"/>
        <v>7080.0586119621703</v>
      </c>
      <c r="J17" s="10" t="s">
        <v>505</v>
      </c>
      <c r="N17" s="10" t="s">
        <v>19</v>
      </c>
    </row>
    <row r="18" spans="1:14" x14ac:dyDescent="0.2">
      <c r="A18">
        <v>13</v>
      </c>
      <c r="B18" t="s">
        <v>212</v>
      </c>
      <c r="C18" t="s">
        <v>489</v>
      </c>
      <c r="D18" s="4">
        <f t="shared" si="3"/>
        <v>6</v>
      </c>
      <c r="E18" s="4" t="str">
        <f t="shared" si="4"/>
        <v xml:space="preserve">Pokorný Peter </v>
      </c>
      <c r="F18" t="s">
        <v>13</v>
      </c>
      <c r="G18" t="s">
        <v>490</v>
      </c>
      <c r="H18">
        <v>5.3010000000000002</v>
      </c>
      <c r="I18" s="6">
        <f t="shared" si="2"/>
        <v>7061.4093512721465</v>
      </c>
      <c r="J18" s="10" t="s">
        <v>505</v>
      </c>
      <c r="N18" s="10" t="s">
        <v>19</v>
      </c>
    </row>
    <row r="19" spans="1:14" x14ac:dyDescent="0.2">
      <c r="A19">
        <v>14</v>
      </c>
      <c r="B19" t="s">
        <v>251</v>
      </c>
      <c r="C19" t="s">
        <v>491</v>
      </c>
      <c r="D19" s="4">
        <f t="shared" si="3"/>
        <v>6</v>
      </c>
      <c r="E19" s="4" t="str">
        <f t="shared" si="4"/>
        <v xml:space="preserve">Bobok Tomáš </v>
      </c>
      <c r="F19" t="s">
        <v>36</v>
      </c>
      <c r="G19" t="s">
        <v>483</v>
      </c>
      <c r="H19">
        <v>5.1429999999999998</v>
      </c>
      <c r="I19" s="6">
        <f t="shared" si="2"/>
        <v>6850.9391234847471</v>
      </c>
      <c r="J19" s="10" t="s">
        <v>505</v>
      </c>
      <c r="N19" s="10" t="s">
        <v>19</v>
      </c>
    </row>
    <row r="20" spans="1:14" x14ac:dyDescent="0.2">
      <c r="A20">
        <v>15</v>
      </c>
      <c r="B20" t="s">
        <v>492</v>
      </c>
      <c r="C20" t="s">
        <v>493</v>
      </c>
      <c r="D20" s="4">
        <f t="shared" si="3"/>
        <v>9</v>
      </c>
      <c r="E20" s="4" t="str">
        <f t="shared" si="4"/>
        <v xml:space="preserve">&amp; Kollár Jakubčák </v>
      </c>
      <c r="F20" t="s">
        <v>418</v>
      </c>
      <c r="G20" t="s">
        <v>89</v>
      </c>
      <c r="H20">
        <v>4.88</v>
      </c>
      <c r="I20" s="6">
        <f t="shared" si="2"/>
        <v>6500.5994405221791</v>
      </c>
      <c r="J20" s="10" t="s">
        <v>505</v>
      </c>
      <c r="N20" s="10" t="s">
        <v>19</v>
      </c>
    </row>
    <row r="21" spans="1:14" x14ac:dyDescent="0.2">
      <c r="A21">
        <v>16</v>
      </c>
      <c r="B21" t="s">
        <v>227</v>
      </c>
      <c r="C21" t="s">
        <v>494</v>
      </c>
      <c r="D21" s="4">
        <f t="shared" si="3"/>
        <v>9</v>
      </c>
      <c r="E21" s="4" t="str">
        <f t="shared" si="4"/>
        <v xml:space="preserve">Beláková Gabriela </v>
      </c>
      <c r="F21" t="s">
        <v>36</v>
      </c>
      <c r="G21" t="s">
        <v>483</v>
      </c>
      <c r="H21">
        <v>4.758</v>
      </c>
      <c r="I21" s="6">
        <f t="shared" si="2"/>
        <v>6338.084454509125</v>
      </c>
      <c r="J21" s="10" t="s">
        <v>505</v>
      </c>
      <c r="N21" s="10" t="s">
        <v>19</v>
      </c>
    </row>
    <row r="22" spans="1:14" x14ac:dyDescent="0.2">
      <c r="A22">
        <v>17</v>
      </c>
      <c r="B22" t="s">
        <v>495</v>
      </c>
      <c r="C22" t="s">
        <v>496</v>
      </c>
      <c r="D22" s="4">
        <f t="shared" si="3"/>
        <v>6</v>
      </c>
      <c r="E22" s="4" t="str">
        <f t="shared" si="4"/>
        <v xml:space="preserve">&amp; Horňák Sitár </v>
      </c>
      <c r="F22" t="s">
        <v>36</v>
      </c>
      <c r="G22" t="s">
        <v>68</v>
      </c>
      <c r="H22">
        <v>4.4169999999999998</v>
      </c>
      <c r="I22" s="6">
        <f t="shared" si="2"/>
        <v>5883.8417477021439</v>
      </c>
      <c r="J22" s="10" t="s">
        <v>505</v>
      </c>
      <c r="N22" s="10" t="s">
        <v>19</v>
      </c>
    </row>
    <row r="23" spans="1:14" x14ac:dyDescent="0.2">
      <c r="A23">
        <v>18</v>
      </c>
      <c r="B23" t="s">
        <v>126</v>
      </c>
      <c r="C23" t="s">
        <v>127</v>
      </c>
      <c r="D23" s="4">
        <f t="shared" si="3"/>
        <v>6</v>
      </c>
      <c r="E23" s="4" t="str">
        <f t="shared" si="4"/>
        <v xml:space="preserve">Lojdl Milan </v>
      </c>
      <c r="F23" t="s">
        <v>228</v>
      </c>
      <c r="G23" t="s">
        <v>497</v>
      </c>
      <c r="H23">
        <v>3.6080000000000001</v>
      </c>
      <c r="I23" s="6">
        <f t="shared" si="2"/>
        <v>4806.1808978286936</v>
      </c>
      <c r="J23" s="10" t="s">
        <v>505</v>
      </c>
      <c r="N23" s="10" t="s">
        <v>19</v>
      </c>
    </row>
    <row r="24" spans="1:14" x14ac:dyDescent="0.2">
      <c r="A24">
        <v>19</v>
      </c>
      <c r="B24" t="s">
        <v>118</v>
      </c>
      <c r="C24" t="s">
        <v>498</v>
      </c>
      <c r="D24" s="4">
        <f t="shared" si="3"/>
        <v>8</v>
      </c>
      <c r="E24" s="4" t="str">
        <f t="shared" si="4"/>
        <v xml:space="preserve">&amp; Maňka Jurovic </v>
      </c>
      <c r="F24" t="s">
        <v>13</v>
      </c>
      <c r="G24" t="s">
        <v>68</v>
      </c>
      <c r="H24">
        <v>2.73</v>
      </c>
      <c r="I24" s="6">
        <f t="shared" si="2"/>
        <v>3636.6058345544161</v>
      </c>
      <c r="J24" s="10" t="s">
        <v>505</v>
      </c>
      <c r="N24" s="10" t="s">
        <v>19</v>
      </c>
    </row>
    <row r="25" spans="1:14" x14ac:dyDescent="0.2">
      <c r="A25">
        <v>20</v>
      </c>
      <c r="B25" t="s">
        <v>24</v>
      </c>
      <c r="C25" t="s">
        <v>499</v>
      </c>
      <c r="D25" s="4">
        <f t="shared" si="3"/>
        <v>6</v>
      </c>
      <c r="E25" s="4" t="str">
        <f t="shared" si="4"/>
        <v xml:space="preserve">&amp; Sádovský Hupka </v>
      </c>
      <c r="F25" t="s">
        <v>11</v>
      </c>
      <c r="G25" t="s">
        <v>500</v>
      </c>
      <c r="H25">
        <v>2.67</v>
      </c>
      <c r="I25" s="6">
        <f t="shared" si="2"/>
        <v>3556.6804315971763</v>
      </c>
      <c r="J25" s="10" t="s">
        <v>505</v>
      </c>
      <c r="N25" s="10" t="s">
        <v>19</v>
      </c>
    </row>
    <row r="26" spans="1:14" hidden="1" x14ac:dyDescent="0.2">
      <c r="A26">
        <v>21</v>
      </c>
      <c r="B26" t="s">
        <v>257</v>
      </c>
      <c r="C26" t="s">
        <v>501</v>
      </c>
      <c r="D26" s="4">
        <f t="shared" si="3"/>
        <v>8</v>
      </c>
      <c r="E26" s="4" t="str">
        <f t="shared" si="4"/>
        <v xml:space="preserve">Doupal Lubomír </v>
      </c>
      <c r="F26" t="s">
        <v>258</v>
      </c>
      <c r="G26" t="s">
        <v>502</v>
      </c>
      <c r="H26">
        <v>2.6190000000000002</v>
      </c>
      <c r="I26" s="6">
        <f t="shared" si="2"/>
        <v>3488.7438390835223</v>
      </c>
      <c r="J26" s="10" t="s">
        <v>505</v>
      </c>
      <c r="N26" s="10" t="s">
        <v>460</v>
      </c>
    </row>
    <row r="27" spans="1:14" x14ac:dyDescent="0.2">
      <c r="A27">
        <v>22</v>
      </c>
      <c r="B27" t="s">
        <v>256</v>
      </c>
      <c r="C27" t="s">
        <v>211</v>
      </c>
      <c r="D27" s="4">
        <f t="shared" si="3"/>
        <v>6</v>
      </c>
      <c r="E27" s="4" t="str">
        <f t="shared" si="4"/>
        <v xml:space="preserve">Abonyi Peter </v>
      </c>
      <c r="F27" t="s">
        <v>503</v>
      </c>
      <c r="G27" t="s">
        <v>478</v>
      </c>
      <c r="H27">
        <v>1.954</v>
      </c>
      <c r="I27" s="6">
        <f t="shared" si="2"/>
        <v>2602.9039563074462</v>
      </c>
      <c r="J27" s="10" t="s">
        <v>505</v>
      </c>
      <c r="N27" s="10" t="s">
        <v>19</v>
      </c>
    </row>
    <row r="28" spans="1:14" x14ac:dyDescent="0.2">
      <c r="A28">
        <v>23</v>
      </c>
      <c r="B28" t="s">
        <v>129</v>
      </c>
      <c r="C28" t="s">
        <v>307</v>
      </c>
      <c r="D28" s="4">
        <f t="shared" si="3"/>
        <v>6</v>
      </c>
      <c r="E28" s="4" t="str">
        <f t="shared" si="4"/>
        <v xml:space="preserve">Benedikt Lukáš </v>
      </c>
      <c r="F28" t="s">
        <v>90</v>
      </c>
      <c r="G28" t="s">
        <v>504</v>
      </c>
      <c r="H28">
        <v>1.877</v>
      </c>
      <c r="I28" s="6">
        <f t="shared" si="2"/>
        <v>2500.3330225123223</v>
      </c>
      <c r="J28" s="10" t="s">
        <v>505</v>
      </c>
      <c r="N28" s="10" t="s">
        <v>19</v>
      </c>
    </row>
  </sheetData>
  <autoFilter ref="N5:N28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.7109375" bestFit="1" customWidth="1"/>
    <col min="3" max="3" width="23.5703125" bestFit="1" customWidth="1"/>
    <col min="4" max="4" width="3.85546875" bestFit="1" customWidth="1"/>
    <col min="5" max="5" width="27.28515625" bestFit="1" customWidth="1"/>
    <col min="6" max="6" width="22" bestFit="1" customWidth="1"/>
    <col min="7" max="7" width="20.85546875" hidden="1" customWidth="1"/>
    <col min="8" max="8" width="6" hidden="1" customWidth="1"/>
    <col min="9" max="9" width="16.7109375" bestFit="1" customWidth="1"/>
    <col min="10" max="10" width="14.4257812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3" customWidth="1"/>
    <col min="16" max="16" width="4.85546875" customWidth="1"/>
    <col min="17" max="17" width="3.5703125" customWidth="1"/>
    <col min="18" max="18" width="4.7109375" customWidth="1"/>
    <col min="19" max="19" width="69.7109375" bestFit="1" customWidth="1"/>
    <col min="20" max="20" width="4.7109375" customWidth="1"/>
    <col min="21" max="21" width="23.5703125" customWidth="1"/>
    <col min="22" max="22" width="22" customWidth="1"/>
    <col min="23" max="23" width="20.85546875" customWidth="1"/>
    <col min="24" max="24" width="8.7109375" customWidth="1"/>
    <col min="25" max="25" width="6" customWidth="1"/>
    <col min="26" max="26" width="7.7109375" customWidth="1"/>
    <col min="27" max="27" width="8.28515625" customWidth="1"/>
    <col min="28" max="30" width="7.7109375" customWidth="1"/>
    <col min="31" max="31" width="6.7109375" customWidth="1"/>
    <col min="32" max="33" width="7.7109375" customWidth="1"/>
    <col min="34" max="34" width="5" bestFit="1" customWidth="1"/>
  </cols>
  <sheetData>
    <row r="1" spans="1:16" s="14" customFormat="1" ht="18" x14ac:dyDescent="0.25">
      <c r="A1" s="20" t="s">
        <v>506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507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508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271</v>
      </c>
      <c r="C4" s="5" t="s">
        <v>39</v>
      </c>
      <c r="D4" s="5"/>
      <c r="E4" s="13">
        <v>24</v>
      </c>
      <c r="F4" s="5" t="s">
        <v>40</v>
      </c>
      <c r="G4" s="13">
        <v>8</v>
      </c>
      <c r="H4" s="5" t="s">
        <v>95</v>
      </c>
      <c r="I4" s="7">
        <f>B4*K4*M4</f>
        <v>0.7</v>
      </c>
      <c r="J4" s="5" t="s">
        <v>41</v>
      </c>
      <c r="K4" s="13">
        <f>MIN(E4/15,1)</f>
        <v>1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108</v>
      </c>
      <c r="C6" t="s">
        <v>510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Vasek Bohumil </v>
      </c>
      <c r="F6" t="s">
        <v>242</v>
      </c>
      <c r="G6" t="s">
        <v>511</v>
      </c>
      <c r="H6">
        <v>4.0090000000000003</v>
      </c>
      <c r="I6" s="6">
        <f>H6/$H$6*10000*$I$4</f>
        <v>7000</v>
      </c>
      <c r="J6" s="10" t="s">
        <v>548</v>
      </c>
      <c r="N6" s="10" t="s">
        <v>19</v>
      </c>
    </row>
    <row r="7" spans="1:16" x14ac:dyDescent="0.2">
      <c r="A7">
        <v>2</v>
      </c>
      <c r="B7" t="s">
        <v>512</v>
      </c>
      <c r="C7" t="s">
        <v>513</v>
      </c>
      <c r="D7" s="4">
        <f t="shared" ref="D7:D31" si="2">SEARCH(" ",C7,1)</f>
        <v>8</v>
      </c>
      <c r="E7" s="4" t="str">
        <f t="shared" ref="E7:E31" si="3">RIGHT(C7,LEN(C7)-D7) &amp; " " &amp; LEFT(C7,D7)</f>
        <v xml:space="preserve">&amp; Pavlinský Belusko </v>
      </c>
      <c r="F7" t="s">
        <v>246</v>
      </c>
      <c r="G7" t="s">
        <v>514</v>
      </c>
      <c r="H7">
        <v>3.9630000000000001</v>
      </c>
      <c r="I7" s="6">
        <f t="shared" ref="I7:I31" si="4">H7/$H$6*10000*$I$4</f>
        <v>6919.6807183836363</v>
      </c>
      <c r="J7" s="10" t="s">
        <v>548</v>
      </c>
      <c r="N7" s="10" t="s">
        <v>19</v>
      </c>
    </row>
    <row r="8" spans="1:16" x14ac:dyDescent="0.2">
      <c r="A8">
        <v>3</v>
      </c>
      <c r="B8" t="s">
        <v>515</v>
      </c>
      <c r="C8" t="s">
        <v>516</v>
      </c>
      <c r="D8" s="4">
        <f t="shared" si="2"/>
        <v>6</v>
      </c>
      <c r="E8" s="4" t="str">
        <f t="shared" si="3"/>
        <v xml:space="preserve">SEMAN MAREK </v>
      </c>
      <c r="F8" t="s">
        <v>246</v>
      </c>
      <c r="G8" t="s">
        <v>517</v>
      </c>
      <c r="H8">
        <v>3.8210000000000002</v>
      </c>
      <c r="I8" s="6">
        <f t="shared" si="4"/>
        <v>6671.7385881766013</v>
      </c>
      <c r="J8" s="10" t="s">
        <v>548</v>
      </c>
      <c r="N8" s="10" t="s">
        <v>19</v>
      </c>
    </row>
    <row r="9" spans="1:16" x14ac:dyDescent="0.2">
      <c r="A9">
        <v>4</v>
      </c>
      <c r="B9" t="s">
        <v>268</v>
      </c>
      <c r="C9" t="s">
        <v>259</v>
      </c>
      <c r="D9" s="4">
        <f t="shared" si="2"/>
        <v>6</v>
      </c>
      <c r="E9" s="4" t="str">
        <f t="shared" si="3"/>
        <v xml:space="preserve">Zubak Dusan </v>
      </c>
      <c r="F9" t="s">
        <v>242</v>
      </c>
      <c r="G9" t="s">
        <v>216</v>
      </c>
      <c r="H9">
        <v>3.794</v>
      </c>
      <c r="I9" s="6">
        <f t="shared" si="4"/>
        <v>6624.5946620104751</v>
      </c>
      <c r="J9" s="10" t="s">
        <v>548</v>
      </c>
      <c r="N9" s="10" t="s">
        <v>19</v>
      </c>
    </row>
    <row r="10" spans="1:16" x14ac:dyDescent="0.2">
      <c r="A10">
        <v>5</v>
      </c>
      <c r="B10" t="s">
        <v>32</v>
      </c>
      <c r="C10" t="s">
        <v>33</v>
      </c>
      <c r="D10" s="4">
        <f t="shared" si="2"/>
        <v>6</v>
      </c>
      <c r="E10" s="4" t="str">
        <f t="shared" si="3"/>
        <v xml:space="preserve">Sopirjak Jozef </v>
      </c>
      <c r="F10" t="s">
        <v>245</v>
      </c>
      <c r="G10" t="s">
        <v>518</v>
      </c>
      <c r="H10">
        <v>3.7549999999999999</v>
      </c>
      <c r="I10" s="6">
        <f t="shared" si="4"/>
        <v>6556.4978797705144</v>
      </c>
      <c r="J10" s="10" t="s">
        <v>548</v>
      </c>
      <c r="N10" s="10" t="s">
        <v>19</v>
      </c>
    </row>
    <row r="11" spans="1:16" x14ac:dyDescent="0.2">
      <c r="A11">
        <v>6</v>
      </c>
      <c r="B11" t="s">
        <v>44</v>
      </c>
      <c r="C11" t="s">
        <v>262</v>
      </c>
      <c r="D11" s="4">
        <f t="shared" si="2"/>
        <v>7</v>
      </c>
      <c r="E11" s="4" t="str">
        <f t="shared" si="3"/>
        <v xml:space="preserve">Toman Martin </v>
      </c>
      <c r="F11" t="s">
        <v>246</v>
      </c>
      <c r="G11" t="s">
        <v>263</v>
      </c>
      <c r="H11">
        <v>3.6379999999999999</v>
      </c>
      <c r="I11" s="6">
        <f t="shared" si="4"/>
        <v>6352.207533050635</v>
      </c>
      <c r="J11" s="10" t="s">
        <v>548</v>
      </c>
      <c r="N11" s="10" t="s">
        <v>19</v>
      </c>
    </row>
    <row r="12" spans="1:16" x14ac:dyDescent="0.2">
      <c r="A12">
        <v>7</v>
      </c>
      <c r="B12" t="s">
        <v>117</v>
      </c>
      <c r="C12" t="s">
        <v>218</v>
      </c>
      <c r="D12" s="4">
        <f t="shared" si="2"/>
        <v>7</v>
      </c>
      <c r="E12" s="4" t="str">
        <f t="shared" si="3"/>
        <v xml:space="preserve">Liska Stefan </v>
      </c>
      <c r="F12" t="s">
        <v>250</v>
      </c>
      <c r="G12" t="s">
        <v>229</v>
      </c>
      <c r="H12">
        <v>3.3130000000000002</v>
      </c>
      <c r="I12" s="6">
        <f t="shared" si="4"/>
        <v>5784.7343477176346</v>
      </c>
      <c r="J12" s="10" t="s">
        <v>548</v>
      </c>
      <c r="N12" s="10" t="s">
        <v>19</v>
      </c>
    </row>
    <row r="13" spans="1:16" x14ac:dyDescent="0.2">
      <c r="A13">
        <v>8</v>
      </c>
      <c r="B13" t="s">
        <v>80</v>
      </c>
      <c r="C13" t="s">
        <v>261</v>
      </c>
      <c r="D13" s="4">
        <f t="shared" si="2"/>
        <v>8</v>
      </c>
      <c r="E13" s="4" t="str">
        <f t="shared" si="3"/>
        <v xml:space="preserve">Spaniel Oldrich </v>
      </c>
      <c r="F13" t="s">
        <v>236</v>
      </c>
      <c r="G13" t="s">
        <v>49</v>
      </c>
      <c r="H13">
        <v>3.2589999999999999</v>
      </c>
      <c r="I13" s="6">
        <f t="shared" si="4"/>
        <v>5690.4464953853821</v>
      </c>
      <c r="J13" s="10" t="s">
        <v>548</v>
      </c>
      <c r="N13" s="10" t="s">
        <v>19</v>
      </c>
    </row>
    <row r="14" spans="1:16" x14ac:dyDescent="0.2">
      <c r="A14">
        <v>9</v>
      </c>
      <c r="B14">
        <v>82</v>
      </c>
      <c r="C14" t="s">
        <v>264</v>
      </c>
      <c r="D14" s="4">
        <f t="shared" si="2"/>
        <v>4</v>
      </c>
      <c r="E14" s="4" t="str">
        <f t="shared" si="3"/>
        <v xml:space="preserve">Zubak Jan </v>
      </c>
      <c r="F14" t="s">
        <v>242</v>
      </c>
      <c r="G14" t="s">
        <v>10</v>
      </c>
      <c r="H14">
        <v>3.1819999999999999</v>
      </c>
      <c r="I14" s="6">
        <f t="shared" si="4"/>
        <v>5555.9990022449483</v>
      </c>
      <c r="J14" s="10" t="s">
        <v>548</v>
      </c>
      <c r="N14" s="10" t="s">
        <v>19</v>
      </c>
    </row>
    <row r="15" spans="1:16" x14ac:dyDescent="0.2">
      <c r="A15">
        <v>10</v>
      </c>
      <c r="B15" t="s">
        <v>519</v>
      </c>
      <c r="C15" t="s">
        <v>520</v>
      </c>
      <c r="D15" s="4">
        <f t="shared" si="2"/>
        <v>6</v>
      </c>
      <c r="E15" s="4" t="str">
        <f t="shared" si="3"/>
        <v xml:space="preserve">ZELENAJ ANTON </v>
      </c>
      <c r="F15" t="s">
        <v>244</v>
      </c>
      <c r="G15" t="s">
        <v>521</v>
      </c>
      <c r="H15">
        <v>3.1139999999999999</v>
      </c>
      <c r="I15" s="6">
        <f t="shared" si="4"/>
        <v>5437.266151159889</v>
      </c>
      <c r="J15" s="10" t="s">
        <v>548</v>
      </c>
      <c r="N15" s="10" t="s">
        <v>19</v>
      </c>
    </row>
    <row r="16" spans="1:16" x14ac:dyDescent="0.2">
      <c r="A16">
        <v>11</v>
      </c>
      <c r="B16" t="s">
        <v>522</v>
      </c>
      <c r="C16" t="s">
        <v>523</v>
      </c>
      <c r="D16" s="4">
        <f t="shared" si="2"/>
        <v>6</v>
      </c>
      <c r="E16" s="4" t="str">
        <f t="shared" si="3"/>
        <v xml:space="preserve">FIDLER PETER </v>
      </c>
      <c r="F16" t="s">
        <v>524</v>
      </c>
      <c r="G16" t="s">
        <v>525</v>
      </c>
      <c r="H16">
        <v>2.6709999999999998</v>
      </c>
      <c r="I16" s="6">
        <f t="shared" si="4"/>
        <v>4663.7565477675216</v>
      </c>
      <c r="J16" s="10" t="s">
        <v>548</v>
      </c>
      <c r="N16" s="10" t="s">
        <v>19</v>
      </c>
    </row>
    <row r="17" spans="1:14" x14ac:dyDescent="0.2">
      <c r="A17">
        <v>12</v>
      </c>
      <c r="B17" t="s">
        <v>124</v>
      </c>
      <c r="C17" t="s">
        <v>526</v>
      </c>
      <c r="D17" s="4">
        <f t="shared" si="2"/>
        <v>6</v>
      </c>
      <c r="E17" s="4" t="str">
        <f t="shared" si="3"/>
        <v xml:space="preserve">ZABKA JOZEF </v>
      </c>
      <c r="F17" t="s">
        <v>242</v>
      </c>
      <c r="G17" t="s">
        <v>29</v>
      </c>
      <c r="H17">
        <v>2.3679999999999999</v>
      </c>
      <c r="I17" s="6">
        <f t="shared" si="4"/>
        <v>4134.6969319032169</v>
      </c>
      <c r="J17" s="10" t="s">
        <v>548</v>
      </c>
      <c r="N17" s="10" t="s">
        <v>19</v>
      </c>
    </row>
    <row r="18" spans="1:14" x14ac:dyDescent="0.2">
      <c r="A18">
        <v>13</v>
      </c>
      <c r="B18" t="s">
        <v>116</v>
      </c>
      <c r="C18" t="s">
        <v>217</v>
      </c>
      <c r="D18" s="4">
        <f t="shared" si="2"/>
        <v>8</v>
      </c>
      <c r="E18" s="4" t="str">
        <f t="shared" si="3"/>
        <v xml:space="preserve">Homola Ludovit </v>
      </c>
      <c r="F18" t="s">
        <v>236</v>
      </c>
      <c r="G18" t="s">
        <v>29</v>
      </c>
      <c r="H18">
        <v>2.2530000000000001</v>
      </c>
      <c r="I18" s="6">
        <f t="shared" si="4"/>
        <v>3933.8987278623099</v>
      </c>
      <c r="J18" s="10" t="s">
        <v>548</v>
      </c>
      <c r="N18" s="10" t="s">
        <v>19</v>
      </c>
    </row>
    <row r="19" spans="1:14" x14ac:dyDescent="0.2">
      <c r="A19">
        <v>14</v>
      </c>
      <c r="B19" t="s">
        <v>106</v>
      </c>
      <c r="C19" t="s">
        <v>527</v>
      </c>
      <c r="D19" s="4">
        <f t="shared" si="2"/>
        <v>5</v>
      </c>
      <c r="E19" s="4" t="str">
        <f t="shared" si="3"/>
        <v xml:space="preserve">&amp; Kraková Krak </v>
      </c>
      <c r="F19" t="s">
        <v>253</v>
      </c>
      <c r="G19" t="s">
        <v>528</v>
      </c>
      <c r="H19">
        <v>2.1709999999999998</v>
      </c>
      <c r="I19" s="6">
        <f t="shared" si="4"/>
        <v>3790.7208780244441</v>
      </c>
      <c r="J19" s="10" t="s">
        <v>548</v>
      </c>
      <c r="N19" s="10" t="s">
        <v>19</v>
      </c>
    </row>
    <row r="20" spans="1:14" x14ac:dyDescent="0.2">
      <c r="A20">
        <v>15</v>
      </c>
      <c r="B20" t="s">
        <v>215</v>
      </c>
      <c r="C20" t="s">
        <v>529</v>
      </c>
      <c r="D20" s="4">
        <f t="shared" si="2"/>
        <v>7</v>
      </c>
      <c r="E20" s="4" t="str">
        <f t="shared" si="3"/>
        <v xml:space="preserve">MARINCAK MARTIN </v>
      </c>
      <c r="F20" t="s">
        <v>246</v>
      </c>
      <c r="G20" t="s">
        <v>6</v>
      </c>
      <c r="H20">
        <v>2.036</v>
      </c>
      <c r="I20" s="6">
        <f t="shared" si="4"/>
        <v>3555.0012471938139</v>
      </c>
      <c r="J20" s="10" t="s">
        <v>548</v>
      </c>
      <c r="N20" s="10" t="s">
        <v>19</v>
      </c>
    </row>
    <row r="21" spans="1:14" x14ac:dyDescent="0.2">
      <c r="A21">
        <v>16</v>
      </c>
      <c r="B21" t="s">
        <v>52</v>
      </c>
      <c r="C21" t="s">
        <v>530</v>
      </c>
      <c r="D21" s="4">
        <f t="shared" si="2"/>
        <v>10</v>
      </c>
      <c r="E21" s="4" t="str">
        <f t="shared" si="3"/>
        <v xml:space="preserve">MICHALIK FRANTISEK </v>
      </c>
      <c r="F21" t="s">
        <v>241</v>
      </c>
      <c r="G21" t="s">
        <v>531</v>
      </c>
      <c r="H21">
        <v>1.97</v>
      </c>
      <c r="I21" s="6">
        <f t="shared" si="4"/>
        <v>3439.760538787727</v>
      </c>
      <c r="J21" s="10" t="s">
        <v>548</v>
      </c>
      <c r="N21" s="10" t="s">
        <v>19</v>
      </c>
    </row>
    <row r="22" spans="1:14" x14ac:dyDescent="0.2">
      <c r="A22">
        <v>17</v>
      </c>
      <c r="B22">
        <v>75</v>
      </c>
      <c r="C22" t="s">
        <v>532</v>
      </c>
      <c r="D22" s="4">
        <f t="shared" si="2"/>
        <v>6</v>
      </c>
      <c r="E22" s="4" t="str">
        <f t="shared" si="3"/>
        <v xml:space="preserve">OKOS MAROS </v>
      </c>
      <c r="F22" t="s">
        <v>246</v>
      </c>
      <c r="G22" t="s">
        <v>10</v>
      </c>
      <c r="H22">
        <v>1.8029999999999999</v>
      </c>
      <c r="I22" s="6">
        <f t="shared" si="4"/>
        <v>3148.1666250935396</v>
      </c>
      <c r="J22" s="10" t="s">
        <v>548</v>
      </c>
      <c r="N22" s="10" t="s">
        <v>19</v>
      </c>
    </row>
    <row r="23" spans="1:14" x14ac:dyDescent="0.2">
      <c r="A23">
        <v>18</v>
      </c>
      <c r="B23" t="s">
        <v>266</v>
      </c>
      <c r="C23" t="s">
        <v>533</v>
      </c>
      <c r="D23" s="4">
        <f t="shared" si="2"/>
        <v>6</v>
      </c>
      <c r="E23" s="4" t="str">
        <f t="shared" si="3"/>
        <v xml:space="preserve">GOSSANYI PETER </v>
      </c>
      <c r="F23" t="s">
        <v>244</v>
      </c>
      <c r="G23" t="s">
        <v>7</v>
      </c>
      <c r="H23">
        <v>1.7350000000000001</v>
      </c>
      <c r="I23" s="6">
        <f t="shared" si="4"/>
        <v>3029.4337740084807</v>
      </c>
      <c r="J23" s="10" t="s">
        <v>548</v>
      </c>
      <c r="N23" s="10" t="s">
        <v>19</v>
      </c>
    </row>
    <row r="24" spans="1:14" x14ac:dyDescent="0.2">
      <c r="A24">
        <v>19</v>
      </c>
      <c r="B24">
        <v>72</v>
      </c>
      <c r="C24" t="s">
        <v>534</v>
      </c>
      <c r="D24" s="4">
        <f t="shared" si="2"/>
        <v>10</v>
      </c>
      <c r="E24" s="4" t="str">
        <f t="shared" si="3"/>
        <v xml:space="preserve">Studienka Branislav </v>
      </c>
      <c r="F24" t="s">
        <v>241</v>
      </c>
      <c r="G24" t="s">
        <v>535</v>
      </c>
      <c r="H24">
        <v>1.712</v>
      </c>
      <c r="I24" s="6">
        <f t="shared" si="4"/>
        <v>2989.2741332002993</v>
      </c>
      <c r="J24" s="10" t="s">
        <v>548</v>
      </c>
      <c r="N24" s="10" t="s">
        <v>19</v>
      </c>
    </row>
    <row r="25" spans="1:14" x14ac:dyDescent="0.2">
      <c r="A25">
        <v>20</v>
      </c>
      <c r="B25" t="s">
        <v>301</v>
      </c>
      <c r="C25" t="s">
        <v>536</v>
      </c>
      <c r="D25" s="4">
        <f t="shared" si="2"/>
        <v>9</v>
      </c>
      <c r="E25" s="4" t="str">
        <f t="shared" si="3"/>
        <v xml:space="preserve">MLYNARIK MIROSLAV </v>
      </c>
      <c r="F25" t="s">
        <v>260</v>
      </c>
      <c r="G25" t="s">
        <v>6</v>
      </c>
      <c r="H25">
        <v>1.599</v>
      </c>
      <c r="I25" s="6">
        <f t="shared" si="4"/>
        <v>2791.9680718383629</v>
      </c>
      <c r="J25" s="10" t="s">
        <v>548</v>
      </c>
      <c r="N25" s="10" t="s">
        <v>19</v>
      </c>
    </row>
    <row r="26" spans="1:14" x14ac:dyDescent="0.2">
      <c r="A26">
        <v>21</v>
      </c>
      <c r="B26" t="s">
        <v>50</v>
      </c>
      <c r="C26" t="s">
        <v>537</v>
      </c>
      <c r="D26" s="4">
        <f t="shared" si="2"/>
        <v>8</v>
      </c>
      <c r="E26" s="4" t="str">
        <f t="shared" si="3"/>
        <v xml:space="preserve">MLYNARIKOVA MARTINA </v>
      </c>
      <c r="F26" t="s">
        <v>260</v>
      </c>
      <c r="G26" t="s">
        <v>265</v>
      </c>
      <c r="H26">
        <v>1.4830000000000001</v>
      </c>
      <c r="I26" s="6">
        <f t="shared" si="4"/>
        <v>2589.4237964579693</v>
      </c>
      <c r="J26" s="10" t="s">
        <v>548</v>
      </c>
      <c r="N26" s="10" t="s">
        <v>19</v>
      </c>
    </row>
    <row r="27" spans="1:14" x14ac:dyDescent="0.2">
      <c r="A27">
        <v>22</v>
      </c>
      <c r="B27" t="s">
        <v>538</v>
      </c>
      <c r="C27" t="s">
        <v>539</v>
      </c>
      <c r="D27" s="4">
        <f t="shared" si="2"/>
        <v>7</v>
      </c>
      <c r="E27" s="4" t="str">
        <f t="shared" si="3"/>
        <v xml:space="preserve">GANOVSKY MARTIN </v>
      </c>
      <c r="F27" s="10" t="s">
        <v>253</v>
      </c>
      <c r="G27" t="s">
        <v>6</v>
      </c>
      <c r="H27">
        <v>1.175</v>
      </c>
      <c r="I27" s="6">
        <f t="shared" si="4"/>
        <v>2051.6338238962335</v>
      </c>
      <c r="J27" s="10" t="s">
        <v>548</v>
      </c>
      <c r="N27" s="10" t="s">
        <v>19</v>
      </c>
    </row>
    <row r="28" spans="1:14" x14ac:dyDescent="0.2">
      <c r="A28">
        <v>23</v>
      </c>
      <c r="B28" t="s">
        <v>540</v>
      </c>
      <c r="C28" t="s">
        <v>541</v>
      </c>
      <c r="D28" s="4">
        <f t="shared" si="2"/>
        <v>9</v>
      </c>
      <c r="E28" s="4" t="str">
        <f t="shared" si="3"/>
        <v xml:space="preserve">Kraková Katarína </v>
      </c>
      <c r="F28" t="s">
        <v>253</v>
      </c>
      <c r="G28" t="s">
        <v>10</v>
      </c>
      <c r="H28">
        <v>0.99099999999999999</v>
      </c>
      <c r="I28" s="6">
        <f t="shared" si="4"/>
        <v>1730.3566974307807</v>
      </c>
      <c r="J28" s="10" t="s">
        <v>548</v>
      </c>
      <c r="N28" s="10" t="s">
        <v>19</v>
      </c>
    </row>
    <row r="29" spans="1:14" x14ac:dyDescent="0.2">
      <c r="A29">
        <v>24</v>
      </c>
      <c r="B29" t="s">
        <v>542</v>
      </c>
      <c r="C29" t="s">
        <v>543</v>
      </c>
      <c r="D29" s="4">
        <f t="shared" si="2"/>
        <v>6</v>
      </c>
      <c r="E29" s="4" t="str">
        <f t="shared" si="3"/>
        <v xml:space="preserve">STOKLASA RADIM </v>
      </c>
      <c r="F29" t="s">
        <v>260</v>
      </c>
      <c r="G29" t="s">
        <v>544</v>
      </c>
      <c r="H29">
        <v>0.70799999999999996</v>
      </c>
      <c r="I29" s="6">
        <f t="shared" si="4"/>
        <v>1236.2185083561983</v>
      </c>
      <c r="J29" s="10" t="s">
        <v>548</v>
      </c>
      <c r="N29" s="10" t="s">
        <v>19</v>
      </c>
    </row>
    <row r="30" spans="1:14" x14ac:dyDescent="0.2">
      <c r="A30" t="s">
        <v>267</v>
      </c>
      <c r="B30" t="s">
        <v>97</v>
      </c>
      <c r="C30" t="s">
        <v>545</v>
      </c>
      <c r="D30" s="4">
        <f t="shared" si="2"/>
        <v>6</v>
      </c>
      <c r="E30" s="4" t="str">
        <f t="shared" si="3"/>
        <v xml:space="preserve">BORCHA JURAJ </v>
      </c>
      <c r="F30" t="s">
        <v>242</v>
      </c>
      <c r="G30" t="s">
        <v>6</v>
      </c>
      <c r="H30">
        <v>0.438</v>
      </c>
      <c r="I30" s="6">
        <f t="shared" si="4"/>
        <v>764.77924669493632</v>
      </c>
      <c r="J30" s="10" t="s">
        <v>548</v>
      </c>
      <c r="N30" s="10" t="s">
        <v>19</v>
      </c>
    </row>
    <row r="31" spans="1:14" x14ac:dyDescent="0.2">
      <c r="A31">
        <v>25</v>
      </c>
      <c r="B31" t="s">
        <v>546</v>
      </c>
      <c r="C31" t="s">
        <v>547</v>
      </c>
      <c r="D31" s="4">
        <f t="shared" si="2"/>
        <v>5</v>
      </c>
      <c r="E31" s="4" t="str">
        <f t="shared" si="3"/>
        <v xml:space="preserve">Mikulas Erik </v>
      </c>
      <c r="F31" t="s">
        <v>242</v>
      </c>
      <c r="G31" t="s">
        <v>109</v>
      </c>
      <c r="H31">
        <v>0</v>
      </c>
      <c r="I31" s="6">
        <f t="shared" si="4"/>
        <v>0</v>
      </c>
      <c r="J31" s="10" t="s">
        <v>548</v>
      </c>
      <c r="N31" s="10" t="s">
        <v>19</v>
      </c>
    </row>
  </sheetData>
  <autoFilter ref="N5:N26"/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.42578125" bestFit="1" customWidth="1"/>
    <col min="3" max="3" width="19" bestFit="1" customWidth="1"/>
    <col min="4" max="4" width="2.5703125" bestFit="1" customWidth="1"/>
    <col min="5" max="5" width="17.5703125" bestFit="1" customWidth="1"/>
    <col min="6" max="6" width="22" bestFit="1" customWidth="1"/>
    <col min="7" max="7" width="6.140625" bestFit="1" customWidth="1"/>
    <col min="8" max="8" width="6" bestFit="1" customWidth="1"/>
    <col min="9" max="9" width="16.7109375" bestFit="1" customWidth="1"/>
    <col min="10" max="10" width="6.57031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3" customWidth="1"/>
    <col min="16" max="16" width="4.85546875" customWidth="1"/>
    <col min="17" max="17" width="3.5703125" customWidth="1"/>
    <col min="18" max="18" width="4.7109375" customWidth="1"/>
    <col min="19" max="19" width="69.7109375" bestFit="1" customWidth="1"/>
    <col min="20" max="20" width="4.42578125" customWidth="1"/>
    <col min="21" max="21" width="19" customWidth="1"/>
    <col min="22" max="22" width="22" customWidth="1"/>
    <col min="23" max="23" width="16.42578125" customWidth="1"/>
    <col min="24" max="24" width="8.7109375" customWidth="1"/>
    <col min="25" max="25" width="6" customWidth="1"/>
    <col min="26" max="27" width="8.28515625" customWidth="1"/>
    <col min="28" max="28" width="6.7109375" customWidth="1"/>
    <col min="29" max="30" width="8.28515625" customWidth="1"/>
    <col min="31" max="33" width="6.7109375" customWidth="1"/>
    <col min="34" max="34" width="6.7109375" bestFit="1" customWidth="1"/>
  </cols>
  <sheetData>
    <row r="1" spans="1:16" s="14" customFormat="1" ht="18" x14ac:dyDescent="0.25">
      <c r="A1" s="20" t="s">
        <v>506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507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549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271</v>
      </c>
      <c r="C4" s="5" t="s">
        <v>39</v>
      </c>
      <c r="D4" s="5"/>
      <c r="E4" s="13">
        <v>8</v>
      </c>
      <c r="F4" s="5" t="s">
        <v>40</v>
      </c>
      <c r="G4" s="13">
        <v>9</v>
      </c>
      <c r="H4" s="5" t="s">
        <v>95</v>
      </c>
      <c r="I4" s="7">
        <f>B4*K4*M4</f>
        <v>0.37333333333333329</v>
      </c>
      <c r="J4" s="5" t="s">
        <v>41</v>
      </c>
      <c r="K4" s="13">
        <f>MIN(E4/15,1)</f>
        <v>0.53333333333333333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550</v>
      </c>
      <c r="C6" t="s">
        <v>551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STRAKA MAREK </v>
      </c>
      <c r="F6" t="s">
        <v>241</v>
      </c>
      <c r="H6">
        <v>6.2089999999999996</v>
      </c>
      <c r="I6" s="6">
        <f>H6/$H$6*10000*$I$4</f>
        <v>3733.333333333333</v>
      </c>
      <c r="J6" s="10" t="s">
        <v>563</v>
      </c>
      <c r="N6" s="10" t="s">
        <v>19</v>
      </c>
    </row>
    <row r="7" spans="1:16" x14ac:dyDescent="0.2">
      <c r="A7">
        <v>2</v>
      </c>
      <c r="B7" t="s">
        <v>9</v>
      </c>
      <c r="C7" t="s">
        <v>552</v>
      </c>
      <c r="D7" s="4">
        <f t="shared" ref="D7:D13" si="2">SEARCH(" ",C7,1)</f>
        <v>6</v>
      </c>
      <c r="E7" s="4" t="str">
        <f t="shared" ref="E7:E13" si="3">RIGHT(C7,LEN(C7)-D7) &amp; " " &amp; LEFT(C7,D7)</f>
        <v xml:space="preserve">Srank Milos </v>
      </c>
      <c r="F7" t="s">
        <v>244</v>
      </c>
      <c r="H7">
        <v>5.7859999999999996</v>
      </c>
      <c r="I7" s="6">
        <f t="shared" ref="I7:I13" si="4">H7/$H$6*10000*$I$4</f>
        <v>3478.9928598271326</v>
      </c>
      <c r="J7" s="10" t="s">
        <v>563</v>
      </c>
      <c r="N7" s="10" t="s">
        <v>19</v>
      </c>
    </row>
    <row r="8" spans="1:16" x14ac:dyDescent="0.2">
      <c r="A8">
        <v>3</v>
      </c>
      <c r="B8" t="s">
        <v>126</v>
      </c>
      <c r="C8" t="s">
        <v>553</v>
      </c>
      <c r="D8" s="4">
        <f t="shared" si="2"/>
        <v>6</v>
      </c>
      <c r="E8" s="4" t="str">
        <f t="shared" si="3"/>
        <v xml:space="preserve">LOJDL MILAN </v>
      </c>
      <c r="F8" t="s">
        <v>234</v>
      </c>
      <c r="H8">
        <v>4.2939999999999996</v>
      </c>
      <c r="I8" s="6">
        <f t="shared" si="4"/>
        <v>2581.8865088312659</v>
      </c>
      <c r="J8" s="10" t="s">
        <v>563</v>
      </c>
      <c r="N8" s="10" t="s">
        <v>19</v>
      </c>
    </row>
    <row r="9" spans="1:16" x14ac:dyDescent="0.2">
      <c r="A9">
        <v>4</v>
      </c>
      <c r="B9" t="s">
        <v>554</v>
      </c>
      <c r="C9" t="s">
        <v>555</v>
      </c>
      <c r="D9" s="4">
        <f t="shared" si="2"/>
        <v>6</v>
      </c>
      <c r="E9" s="4" t="str">
        <f t="shared" si="3"/>
        <v xml:space="preserve">KOSTELNIK ROMAN </v>
      </c>
      <c r="F9" t="s">
        <v>241</v>
      </c>
      <c r="H9">
        <v>3.726</v>
      </c>
      <c r="I9" s="6">
        <f t="shared" si="4"/>
        <v>2240.3607666290868</v>
      </c>
      <c r="J9" s="10" t="s">
        <v>563</v>
      </c>
      <c r="N9" s="10" t="s">
        <v>19</v>
      </c>
    </row>
    <row r="10" spans="1:16" x14ac:dyDescent="0.2">
      <c r="A10">
        <v>5</v>
      </c>
      <c r="B10" t="s">
        <v>556</v>
      </c>
      <c r="C10" t="s">
        <v>557</v>
      </c>
      <c r="D10" s="4">
        <f t="shared" si="2"/>
        <v>5</v>
      </c>
      <c r="E10" s="4" t="str">
        <f t="shared" si="3"/>
        <v xml:space="preserve">CHABADA IVAN </v>
      </c>
      <c r="F10" t="s">
        <v>260</v>
      </c>
      <c r="H10">
        <v>2.504</v>
      </c>
      <c r="I10" s="6">
        <f t="shared" si="4"/>
        <v>1505.5993987222848</v>
      </c>
      <c r="J10" s="10" t="s">
        <v>563</v>
      </c>
      <c r="N10" s="10" t="s">
        <v>19</v>
      </c>
    </row>
    <row r="11" spans="1:16" x14ac:dyDescent="0.2">
      <c r="A11">
        <v>6</v>
      </c>
      <c r="B11" t="s">
        <v>58</v>
      </c>
      <c r="C11" t="s">
        <v>558</v>
      </c>
      <c r="D11" s="4">
        <f t="shared" si="2"/>
        <v>4</v>
      </c>
      <c r="E11" s="4" t="str">
        <f t="shared" si="3"/>
        <v xml:space="preserve">Hrncirik Jan </v>
      </c>
      <c r="F11" t="s">
        <v>250</v>
      </c>
      <c r="H11">
        <v>2.218</v>
      </c>
      <c r="I11" s="6">
        <f t="shared" si="4"/>
        <v>1333.6339721909055</v>
      </c>
      <c r="J11" s="10" t="s">
        <v>563</v>
      </c>
      <c r="N11" s="10" t="s">
        <v>19</v>
      </c>
    </row>
    <row r="12" spans="1:16" x14ac:dyDescent="0.2">
      <c r="A12">
        <v>7</v>
      </c>
      <c r="B12" t="s">
        <v>309</v>
      </c>
      <c r="C12" t="s">
        <v>559</v>
      </c>
      <c r="D12" s="4">
        <f t="shared" si="2"/>
        <v>7</v>
      </c>
      <c r="E12" s="4" t="str">
        <f t="shared" si="3"/>
        <v xml:space="preserve">KRONEK DANIEL </v>
      </c>
      <c r="F12" t="s">
        <v>560</v>
      </c>
      <c r="H12">
        <v>2.0089999999999999</v>
      </c>
      <c r="I12" s="6">
        <f t="shared" si="4"/>
        <v>1207.9669297256669</v>
      </c>
      <c r="J12" s="10" t="s">
        <v>563</v>
      </c>
      <c r="N12" s="10" t="s">
        <v>19</v>
      </c>
    </row>
    <row r="13" spans="1:16" x14ac:dyDescent="0.2">
      <c r="A13" s="10" t="s">
        <v>267</v>
      </c>
      <c r="B13" t="s">
        <v>561</v>
      </c>
      <c r="C13" t="s">
        <v>562</v>
      </c>
      <c r="D13" s="4">
        <f t="shared" si="2"/>
        <v>4</v>
      </c>
      <c r="E13" s="4" t="str">
        <f t="shared" si="3"/>
        <v xml:space="preserve">JAGOS JAN </v>
      </c>
      <c r="F13" t="s">
        <v>260</v>
      </c>
      <c r="H13">
        <v>0.45700000000000002</v>
      </c>
      <c r="I13" s="6">
        <f t="shared" si="4"/>
        <v>274.78391582111993</v>
      </c>
      <c r="J13" s="10" t="s">
        <v>563</v>
      </c>
      <c r="N13" s="10" t="s">
        <v>19</v>
      </c>
    </row>
    <row r="14" spans="1:16" x14ac:dyDescent="0.2">
      <c r="D14" s="4"/>
      <c r="E14" s="4"/>
      <c r="I14" s="6"/>
      <c r="J14" s="10"/>
      <c r="N14" s="10"/>
    </row>
    <row r="15" spans="1:16" x14ac:dyDescent="0.2">
      <c r="D15" s="4"/>
      <c r="E15" s="4"/>
      <c r="I15" s="6"/>
      <c r="J15" s="10"/>
      <c r="N15" s="10"/>
    </row>
    <row r="16" spans="1:16" x14ac:dyDescent="0.2">
      <c r="D16" s="4"/>
      <c r="E16" s="4"/>
      <c r="I16" s="6"/>
      <c r="J16" s="10"/>
      <c r="N16" s="10"/>
    </row>
    <row r="17" spans="4:14" x14ac:dyDescent="0.2">
      <c r="D17" s="4"/>
      <c r="E17" s="4"/>
      <c r="I17" s="6"/>
      <c r="J17" s="10"/>
      <c r="N17" s="10"/>
    </row>
    <row r="18" spans="4:14" x14ac:dyDescent="0.2">
      <c r="D18" s="4"/>
      <c r="E18" s="4"/>
      <c r="I18" s="6"/>
      <c r="J18" s="10"/>
      <c r="N18" s="10"/>
    </row>
    <row r="19" spans="4:14" x14ac:dyDescent="0.2">
      <c r="D19" s="4"/>
      <c r="E19" s="4"/>
      <c r="I19" s="6"/>
      <c r="J19" s="10"/>
      <c r="N19" s="10"/>
    </row>
    <row r="20" spans="4:14" x14ac:dyDescent="0.2">
      <c r="D20" s="4"/>
      <c r="E20" s="4"/>
      <c r="I20" s="6"/>
      <c r="J20" s="10"/>
      <c r="N20" s="10"/>
    </row>
    <row r="21" spans="4:14" x14ac:dyDescent="0.2">
      <c r="D21" s="4"/>
      <c r="E21" s="4"/>
      <c r="I21" s="6"/>
      <c r="J21" s="10"/>
      <c r="N21" s="10"/>
    </row>
    <row r="22" spans="4:14" x14ac:dyDescent="0.2">
      <c r="D22" s="4"/>
      <c r="E22" s="4"/>
      <c r="I22" s="6"/>
      <c r="J22" s="10"/>
      <c r="N22" s="10"/>
    </row>
    <row r="23" spans="4:14" x14ac:dyDescent="0.2">
      <c r="D23" s="4"/>
      <c r="E23" s="4"/>
      <c r="I23" s="6"/>
      <c r="J23" s="10"/>
      <c r="N23" s="10"/>
    </row>
    <row r="24" spans="4:14" x14ac:dyDescent="0.2">
      <c r="D24" s="4"/>
      <c r="E24" s="4"/>
      <c r="I24" s="6"/>
      <c r="J24" s="10"/>
      <c r="N24" s="10"/>
    </row>
    <row r="25" spans="4:14" x14ac:dyDescent="0.2">
      <c r="D25" s="4"/>
      <c r="E25" s="4"/>
      <c r="I25" s="6"/>
      <c r="J25" s="10"/>
      <c r="N25" s="10"/>
    </row>
    <row r="26" spans="4:14" x14ac:dyDescent="0.2">
      <c r="D26" s="4"/>
      <c r="E26" s="4"/>
      <c r="I26" s="6"/>
      <c r="J26" s="10"/>
      <c r="N26" s="10"/>
    </row>
    <row r="27" spans="4:14" x14ac:dyDescent="0.2">
      <c r="D27" s="4"/>
      <c r="E27" s="4"/>
      <c r="F27" s="10"/>
      <c r="I27" s="6"/>
      <c r="J27" s="10"/>
      <c r="N27" s="10"/>
    </row>
    <row r="28" spans="4:14" x14ac:dyDescent="0.2">
      <c r="D28" s="4"/>
      <c r="E28" s="4"/>
      <c r="I28" s="6"/>
      <c r="J28" s="10"/>
      <c r="N28" s="10"/>
    </row>
    <row r="29" spans="4:14" x14ac:dyDescent="0.2">
      <c r="D29" s="4"/>
      <c r="E29" s="4"/>
      <c r="I29" s="6"/>
      <c r="J29" s="10"/>
      <c r="N29" s="10"/>
    </row>
    <row r="30" spans="4:14" x14ac:dyDescent="0.2">
      <c r="D30" s="4"/>
      <c r="E30" s="4"/>
      <c r="I30" s="6"/>
      <c r="J30" s="10"/>
      <c r="N30" s="10"/>
    </row>
    <row r="31" spans="4:14" x14ac:dyDescent="0.2">
      <c r="D31" s="4"/>
      <c r="E31" s="4"/>
      <c r="I31" s="6"/>
      <c r="J31" s="10"/>
      <c r="N31" s="10"/>
    </row>
  </sheetData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sqref="A1:K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28515625" bestFit="1" customWidth="1"/>
    <col min="6" max="6" width="13.140625" bestFit="1" customWidth="1"/>
    <col min="7" max="7" width="13.5703125" hidden="1" customWidth="1"/>
    <col min="8" max="8" width="6" hidden="1" customWidth="1"/>
    <col min="9" max="9" width="16.7109375" bestFit="1" customWidth="1"/>
    <col min="10" max="10" width="12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.7109375" customWidth="1"/>
    <col min="17" max="17" width="13.7109375" bestFit="1" customWidth="1"/>
    <col min="18" max="18" width="13.5703125" bestFit="1" customWidth="1"/>
    <col min="19" max="19" width="8.7109375" customWidth="1"/>
    <col min="20" max="20" width="6" customWidth="1"/>
    <col min="21" max="21" width="8.28515625" customWidth="1"/>
    <col min="22" max="24" width="6.7109375" customWidth="1"/>
  </cols>
  <sheetData>
    <row r="1" spans="1:16" s="14" customFormat="1" ht="18" x14ac:dyDescent="0.25">
      <c r="A1" s="20" t="s">
        <v>564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565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213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230</v>
      </c>
      <c r="C4" s="5" t="s">
        <v>39</v>
      </c>
      <c r="D4" s="5"/>
      <c r="E4" s="13">
        <v>5</v>
      </c>
      <c r="F4" s="5" t="s">
        <v>40</v>
      </c>
      <c r="G4" s="13">
        <v>4</v>
      </c>
      <c r="H4" s="5" t="s">
        <v>95</v>
      </c>
      <c r="I4" s="7">
        <f>B4*K4*M4</f>
        <v>0.16666666666666666</v>
      </c>
      <c r="J4" s="5" t="s">
        <v>41</v>
      </c>
      <c r="K4" s="13">
        <f>MIN(E4/15,1)</f>
        <v>0.33333333333333331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8</v>
      </c>
      <c r="C6" t="s">
        <v>450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Jančík Dominik </v>
      </c>
      <c r="F6" s="10" t="s">
        <v>11</v>
      </c>
      <c r="G6" t="s">
        <v>21</v>
      </c>
      <c r="H6">
        <v>2.4950000000000001</v>
      </c>
      <c r="I6" s="6">
        <f>H6/$H$6*10000*$I$4</f>
        <v>1666.6666666666665</v>
      </c>
      <c r="J6" s="10" t="s">
        <v>568</v>
      </c>
      <c r="N6" s="10" t="s">
        <v>19</v>
      </c>
    </row>
    <row r="7" spans="1:16" x14ac:dyDescent="0.2">
      <c r="A7">
        <v>2</v>
      </c>
      <c r="B7" t="s">
        <v>305</v>
      </c>
      <c r="C7" t="s">
        <v>272</v>
      </c>
      <c r="D7" s="4">
        <f t="shared" ref="D7:D10" si="2">SEARCH(" ",C7,1)</f>
        <v>6</v>
      </c>
      <c r="E7" s="4" t="str">
        <f t="shared" ref="E7:E10" si="3">RIGHT(C7,LEN(C7)-D7) &amp; " " &amp; LEFT(C7,D7)</f>
        <v xml:space="preserve">Ťapušík Miloš </v>
      </c>
      <c r="F7" s="10" t="s">
        <v>11</v>
      </c>
      <c r="G7" t="s">
        <v>566</v>
      </c>
      <c r="H7">
        <v>2.2570000000000001</v>
      </c>
      <c r="I7" s="6">
        <f t="shared" ref="I7:I10" si="4">H7/$H$6*10000*$I$4</f>
        <v>1507.6820307281228</v>
      </c>
      <c r="J7" s="10" t="s">
        <v>569</v>
      </c>
      <c r="N7" s="10" t="s">
        <v>19</v>
      </c>
    </row>
    <row r="8" spans="1:16" x14ac:dyDescent="0.2">
      <c r="A8">
        <v>3</v>
      </c>
      <c r="B8" t="s">
        <v>24</v>
      </c>
      <c r="C8" t="s">
        <v>231</v>
      </c>
      <c r="D8" s="4">
        <f t="shared" si="2"/>
        <v>5</v>
      </c>
      <c r="E8" s="4" t="str">
        <f t="shared" si="3"/>
        <v xml:space="preserve">Kotvas Ivan </v>
      </c>
      <c r="F8" s="10" t="s">
        <v>11</v>
      </c>
      <c r="G8" t="s">
        <v>273</v>
      </c>
      <c r="H8">
        <v>2.1480000000000001</v>
      </c>
      <c r="I8" s="6">
        <f t="shared" si="4"/>
        <v>1434.8697394789579</v>
      </c>
      <c r="J8" s="10" t="s">
        <v>570</v>
      </c>
      <c r="N8" s="10" t="s">
        <v>19</v>
      </c>
    </row>
    <row r="9" spans="1:16" x14ac:dyDescent="0.2">
      <c r="A9">
        <v>4</v>
      </c>
      <c r="B9" t="s">
        <v>58</v>
      </c>
      <c r="C9" t="s">
        <v>274</v>
      </c>
      <c r="D9" s="4">
        <f t="shared" si="2"/>
        <v>6</v>
      </c>
      <c r="E9" s="4" t="str">
        <f t="shared" si="3"/>
        <v xml:space="preserve">Mach Miloš </v>
      </c>
      <c r="G9" t="s">
        <v>232</v>
      </c>
      <c r="H9">
        <v>1.4139999999999999</v>
      </c>
      <c r="I9" s="6">
        <f t="shared" si="4"/>
        <v>944.55577822311284</v>
      </c>
      <c r="J9" s="10" t="s">
        <v>571</v>
      </c>
      <c r="N9" s="10" t="s">
        <v>19</v>
      </c>
    </row>
    <row r="10" spans="1:16" x14ac:dyDescent="0.2">
      <c r="A10">
        <v>5</v>
      </c>
      <c r="B10" t="s">
        <v>233</v>
      </c>
      <c r="C10" t="s">
        <v>448</v>
      </c>
      <c r="D10" s="4">
        <f t="shared" si="2"/>
        <v>6</v>
      </c>
      <c r="E10" s="4" t="str">
        <f t="shared" si="3"/>
        <v xml:space="preserve">Jánoška Peter </v>
      </c>
      <c r="F10" s="10" t="s">
        <v>11</v>
      </c>
      <c r="G10" t="s">
        <v>567</v>
      </c>
      <c r="H10">
        <v>0.92100000000000004</v>
      </c>
      <c r="I10" s="6">
        <f t="shared" si="4"/>
        <v>615.23046092184359</v>
      </c>
      <c r="J10" s="10" t="s">
        <v>572</v>
      </c>
      <c r="N10" s="10" t="s">
        <v>19</v>
      </c>
    </row>
    <row r="18" spans="1:1" x14ac:dyDescent="0.2">
      <c r="A18" s="19"/>
    </row>
    <row r="19" spans="1:1" x14ac:dyDescent="0.2">
      <c r="A19" s="19"/>
    </row>
    <row r="20" spans="1:1" x14ac:dyDescent="0.2">
      <c r="A20" s="19"/>
    </row>
    <row r="21" spans="1:1" x14ac:dyDescent="0.2">
      <c r="A21" s="19"/>
    </row>
    <row r="22" spans="1:1" x14ac:dyDescent="0.2">
      <c r="A22" s="19"/>
    </row>
    <row r="23" spans="1:1" x14ac:dyDescent="0.2">
      <c r="A23" s="19"/>
    </row>
    <row r="24" spans="1:1" x14ac:dyDescent="0.2">
      <c r="A24" s="19"/>
    </row>
    <row r="25" spans="1:1" x14ac:dyDescent="0.2">
      <c r="A25" s="19"/>
    </row>
  </sheetData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7109375" bestFit="1" customWidth="1"/>
    <col min="4" max="4" width="3.85546875" bestFit="1" customWidth="1"/>
    <col min="5" max="5" width="18.7109375" bestFit="1" customWidth="1"/>
    <col min="6" max="6" width="13.140625" bestFit="1" customWidth="1"/>
    <col min="7" max="7" width="14.140625" hidden="1" customWidth="1"/>
    <col min="8" max="8" width="5.5703125" hidden="1" customWidth="1"/>
    <col min="9" max="9" width="16.7109375" bestFit="1" customWidth="1"/>
    <col min="10" max="10" width="12.85546875" bestFit="1" customWidth="1"/>
    <col min="11" max="11" width="4.42578125" bestFit="1" customWidth="1"/>
    <col min="12" max="12" width="6.7109375" bestFit="1" customWidth="1"/>
    <col min="13" max="13" width="5.5703125" bestFit="1" customWidth="1"/>
    <col min="14" max="14" width="4.85546875" bestFit="1" customWidth="1"/>
    <col min="15" max="15" width="2" customWidth="1"/>
    <col min="16" max="16" width="3.7109375" customWidth="1"/>
    <col min="17" max="17" width="3" customWidth="1"/>
    <col min="18" max="18" width="2" customWidth="1"/>
    <col min="19" max="19" width="4" customWidth="1"/>
    <col min="20" max="20" width="14.7109375" customWidth="1"/>
    <col min="21" max="21" width="12.42578125" customWidth="1"/>
    <col min="22" max="22" width="14.140625" customWidth="1"/>
    <col min="23" max="23" width="5" customWidth="1"/>
    <col min="24" max="24" width="6.7109375" customWidth="1"/>
    <col min="25" max="25" width="4.7109375" customWidth="1"/>
    <col min="26" max="27" width="7.7109375" customWidth="1"/>
    <col min="28" max="29" width="8.28515625" customWidth="1"/>
  </cols>
  <sheetData>
    <row r="1" spans="1:16" s="14" customFormat="1" ht="18" x14ac:dyDescent="0.25">
      <c r="A1" s="20" t="s">
        <v>573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574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509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230</v>
      </c>
      <c r="C4" s="5" t="s">
        <v>39</v>
      </c>
      <c r="D4" s="5"/>
      <c r="E4" s="13">
        <v>6</v>
      </c>
      <c r="F4" s="5" t="s">
        <v>40</v>
      </c>
      <c r="G4" s="13">
        <v>1</v>
      </c>
      <c r="H4" s="5" t="s">
        <v>95</v>
      </c>
      <c r="I4" s="7">
        <f>B4*K4*M4</f>
        <v>0.05</v>
      </c>
      <c r="J4" s="5" t="s">
        <v>41</v>
      </c>
      <c r="K4" s="13">
        <f>MIN(E4/15,1)</f>
        <v>0.4</v>
      </c>
      <c r="L4" s="5" t="s">
        <v>42</v>
      </c>
      <c r="M4" s="11">
        <f>MIN(G4/4,1)</f>
        <v>0.25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34</v>
      </c>
      <c r="C6" t="s">
        <v>214</v>
      </c>
      <c r="D6" s="4">
        <f t="shared" ref="D6:D7" si="0">SEARCH(" ",C6,1)</f>
        <v>10</v>
      </c>
      <c r="E6" s="4" t="str">
        <f t="shared" ref="E6:E7" si="1">RIGHT(C6,LEN(C6)-D6) &amp; " " &amp; LEFT(C6,D6)</f>
        <v xml:space="preserve">Sobek František </v>
      </c>
      <c r="F6" t="s">
        <v>575</v>
      </c>
      <c r="G6" t="s">
        <v>23</v>
      </c>
      <c r="H6">
        <v>364</v>
      </c>
      <c r="I6" s="6">
        <f>H6/$H$6*10000*$I$4</f>
        <v>500</v>
      </c>
      <c r="J6" s="10" t="s">
        <v>756</v>
      </c>
      <c r="N6" s="10" t="s">
        <v>19</v>
      </c>
    </row>
    <row r="7" spans="1:16" x14ac:dyDescent="0.2">
      <c r="A7">
        <v>2</v>
      </c>
      <c r="B7" t="s">
        <v>576</v>
      </c>
      <c r="C7" t="s">
        <v>105</v>
      </c>
      <c r="D7" s="4">
        <f t="shared" si="0"/>
        <v>6</v>
      </c>
      <c r="E7" s="4" t="str">
        <f t="shared" si="1"/>
        <v xml:space="preserve">Sobek Jozef </v>
      </c>
      <c r="F7" t="s">
        <v>575</v>
      </c>
      <c r="G7" t="s">
        <v>109</v>
      </c>
      <c r="H7">
        <v>357</v>
      </c>
      <c r="I7" s="6">
        <f t="shared" ref="I7:I11" si="2">H7/$H$6*10000*$I$4</f>
        <v>490.38461538461536</v>
      </c>
      <c r="J7" s="10" t="s">
        <v>756</v>
      </c>
      <c r="N7" s="10" t="s">
        <v>19</v>
      </c>
    </row>
    <row r="8" spans="1:16" x14ac:dyDescent="0.2">
      <c r="A8">
        <v>3</v>
      </c>
      <c r="B8" t="s">
        <v>69</v>
      </c>
      <c r="C8" t="s">
        <v>104</v>
      </c>
      <c r="D8" s="4">
        <f t="shared" ref="D8:D11" si="3">SEARCH(" ",C8,1)</f>
        <v>8</v>
      </c>
      <c r="E8" s="4" t="str">
        <f t="shared" ref="E8:E11" si="4">RIGHT(C8,LEN(C8)-D8) &amp; " " &amp; LEFT(C8,D8)</f>
        <v xml:space="preserve">Rizzi Alberto </v>
      </c>
      <c r="F8" t="s">
        <v>247</v>
      </c>
      <c r="G8" t="s">
        <v>278</v>
      </c>
      <c r="H8">
        <v>322</v>
      </c>
      <c r="I8" s="6">
        <f t="shared" si="2"/>
        <v>442.30769230769232</v>
      </c>
      <c r="J8" s="10" t="s">
        <v>756</v>
      </c>
      <c r="N8" s="10" t="s">
        <v>19</v>
      </c>
    </row>
    <row r="9" spans="1:16" x14ac:dyDescent="0.2">
      <c r="A9">
        <v>4</v>
      </c>
      <c r="B9" t="s">
        <v>51</v>
      </c>
      <c r="C9" t="s">
        <v>128</v>
      </c>
      <c r="D9" s="4">
        <f t="shared" si="3"/>
        <v>6</v>
      </c>
      <c r="E9" s="4" t="str">
        <f t="shared" si="4"/>
        <v xml:space="preserve">Petrik Matej </v>
      </c>
      <c r="F9" t="s">
        <v>575</v>
      </c>
      <c r="G9" t="s">
        <v>6</v>
      </c>
      <c r="H9">
        <v>244</v>
      </c>
      <c r="I9" s="6">
        <f t="shared" si="2"/>
        <v>335.16483516483515</v>
      </c>
      <c r="J9" s="10" t="s">
        <v>756</v>
      </c>
      <c r="N9" s="10" t="s">
        <v>19</v>
      </c>
    </row>
    <row r="10" spans="1:16" x14ac:dyDescent="0.2">
      <c r="A10">
        <v>5</v>
      </c>
      <c r="B10">
        <v>101</v>
      </c>
      <c r="C10" t="s">
        <v>577</v>
      </c>
      <c r="D10" s="4">
        <f t="shared" si="3"/>
        <v>6</v>
      </c>
      <c r="E10" s="4" t="str">
        <f t="shared" si="4"/>
        <v xml:space="preserve">Hupka Peter </v>
      </c>
      <c r="F10" t="s">
        <v>238</v>
      </c>
      <c r="G10" t="s">
        <v>578</v>
      </c>
      <c r="H10">
        <v>66</v>
      </c>
      <c r="I10" s="6">
        <f t="shared" si="2"/>
        <v>90.659340659340671</v>
      </c>
      <c r="J10" s="10" t="s">
        <v>756</v>
      </c>
      <c r="N10" s="10" t="s">
        <v>19</v>
      </c>
    </row>
    <row r="11" spans="1:16" x14ac:dyDescent="0.2">
      <c r="A11">
        <v>6</v>
      </c>
      <c r="B11" t="s">
        <v>276</v>
      </c>
      <c r="C11" t="s">
        <v>277</v>
      </c>
      <c r="D11" s="4">
        <f t="shared" si="3"/>
        <v>6</v>
      </c>
      <c r="E11" s="4" t="str">
        <f t="shared" si="4"/>
        <v xml:space="preserve">Imrich Marek </v>
      </c>
      <c r="F11" t="s">
        <v>575</v>
      </c>
      <c r="G11" t="s">
        <v>10</v>
      </c>
      <c r="H11">
        <v>13</v>
      </c>
      <c r="I11" s="6">
        <f t="shared" si="2"/>
        <v>17.857142857142858</v>
      </c>
      <c r="J11" s="10" t="s">
        <v>756</v>
      </c>
      <c r="N11" s="10" t="s">
        <v>19</v>
      </c>
    </row>
    <row r="12" spans="1:16" x14ac:dyDescent="0.2">
      <c r="D12" s="4"/>
      <c r="E12" s="4"/>
      <c r="I12" s="6"/>
      <c r="J12" s="10"/>
      <c r="N12" s="10"/>
    </row>
    <row r="13" spans="1:16" x14ac:dyDescent="0.2">
      <c r="D13" s="4"/>
      <c r="E13" s="4"/>
      <c r="I13" s="6"/>
      <c r="J13" s="10"/>
      <c r="N13" s="10"/>
    </row>
    <row r="14" spans="1:16" x14ac:dyDescent="0.2">
      <c r="D14" s="4"/>
      <c r="E14" s="4"/>
      <c r="I14" s="6"/>
      <c r="J14" s="10"/>
      <c r="N14" s="10"/>
    </row>
    <row r="15" spans="1:16" x14ac:dyDescent="0.2">
      <c r="D15" s="4"/>
      <c r="E15" s="4"/>
      <c r="I15" s="6"/>
      <c r="J15" s="10"/>
      <c r="N15" s="10"/>
    </row>
    <row r="16" spans="1:16" x14ac:dyDescent="0.2">
      <c r="D16" s="4"/>
      <c r="E16" s="4"/>
      <c r="I16" s="6"/>
      <c r="J16" s="10"/>
      <c r="N16" s="10"/>
    </row>
  </sheetData>
  <autoFilter ref="N5:N16"/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7"/>
  <sheetViews>
    <sheetView workbookViewId="0">
      <selection activeCell="D9" sqref="D9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5.42578125" bestFit="1" customWidth="1"/>
    <col min="4" max="4" width="3.85546875" bestFit="1" customWidth="1"/>
    <col min="5" max="5" width="20" bestFit="1" customWidth="1"/>
    <col min="6" max="6" width="18" bestFit="1" customWidth="1"/>
    <col min="7" max="7" width="20.85546875" hidden="1" customWidth="1"/>
    <col min="8" max="8" width="5.5703125" hidden="1" customWidth="1"/>
    <col min="9" max="9" width="16.7109375" bestFit="1" customWidth="1"/>
    <col min="10" max="10" width="19.14062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.7109375" customWidth="1"/>
    <col min="17" max="17" width="3" customWidth="1"/>
    <col min="18" max="18" width="3.85546875" customWidth="1"/>
    <col min="19" max="19" width="15.42578125" customWidth="1"/>
    <col min="20" max="20" width="18" customWidth="1"/>
    <col min="21" max="21" width="20.85546875" customWidth="1"/>
    <col min="22" max="22" width="8.7109375" customWidth="1"/>
    <col min="23" max="23" width="5" customWidth="1"/>
    <col min="24" max="28" width="6.7109375" customWidth="1"/>
  </cols>
  <sheetData>
    <row r="1" spans="1:16" s="14" customFormat="1" ht="18" x14ac:dyDescent="0.25">
      <c r="A1" s="20" t="s">
        <v>579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580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509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230</v>
      </c>
      <c r="C4" s="5" t="s">
        <v>39</v>
      </c>
      <c r="D4" s="5"/>
      <c r="E4" s="13">
        <v>21</v>
      </c>
      <c r="F4" s="5" t="s">
        <v>40</v>
      </c>
      <c r="G4" s="13">
        <v>4</v>
      </c>
      <c r="H4" s="5" t="s">
        <v>95</v>
      </c>
      <c r="I4" s="7">
        <f>B4*K4*M4</f>
        <v>0.5</v>
      </c>
      <c r="J4" s="5" t="s">
        <v>41</v>
      </c>
      <c r="K4" s="13">
        <f>MIN(E4/15,1)</f>
        <v>1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581</v>
      </c>
      <c r="C6" t="s">
        <v>582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Karolyi Norbert </v>
      </c>
      <c r="F6" t="s">
        <v>13</v>
      </c>
      <c r="G6" t="s">
        <v>583</v>
      </c>
      <c r="H6">
        <v>356</v>
      </c>
      <c r="I6" s="6">
        <f>H6/$H$6*10000*$I$4</f>
        <v>5000</v>
      </c>
      <c r="J6" s="10" t="s">
        <v>616</v>
      </c>
      <c r="N6" s="10" t="s">
        <v>19</v>
      </c>
    </row>
    <row r="7" spans="1:16" hidden="1" x14ac:dyDescent="0.2">
      <c r="A7">
        <v>2</v>
      </c>
      <c r="B7" t="s">
        <v>290</v>
      </c>
      <c r="C7" t="s">
        <v>584</v>
      </c>
      <c r="D7" s="4">
        <f t="shared" ref="D7:D22" si="2">SEARCH(" ",C7,1)</f>
        <v>6</v>
      </c>
      <c r="E7" s="4" t="str">
        <f t="shared" ref="E7:E22" si="3">RIGHT(C7,LEN(C7)-D7) &amp; " " &amp; LEFT(C7,D7)</f>
        <v xml:space="preserve">Abraham Vlada </v>
      </c>
      <c r="F7" t="s">
        <v>456</v>
      </c>
      <c r="G7" t="s">
        <v>585</v>
      </c>
      <c r="H7">
        <v>325</v>
      </c>
      <c r="I7" s="6">
        <f t="shared" ref="I7:I27" si="4">H7/$H$6*10000*$I$4</f>
        <v>4564.6067415730331</v>
      </c>
      <c r="J7" s="10" t="s">
        <v>616</v>
      </c>
      <c r="N7" s="10" t="s">
        <v>249</v>
      </c>
    </row>
    <row r="8" spans="1:16" x14ac:dyDescent="0.2">
      <c r="A8">
        <v>3</v>
      </c>
      <c r="B8" t="s">
        <v>301</v>
      </c>
      <c r="C8" t="s">
        <v>75</v>
      </c>
      <c r="D8" s="4">
        <f t="shared" si="2"/>
        <v>6</v>
      </c>
      <c r="E8" s="4" t="str">
        <f t="shared" si="3"/>
        <v xml:space="preserve">Sidor Juraj </v>
      </c>
      <c r="F8" t="s">
        <v>427</v>
      </c>
      <c r="G8" t="s">
        <v>586</v>
      </c>
      <c r="H8">
        <v>321</v>
      </c>
      <c r="I8" s="6">
        <f t="shared" si="4"/>
        <v>4508.4269662921351</v>
      </c>
      <c r="J8" s="10" t="s">
        <v>616</v>
      </c>
      <c r="N8" s="10" t="s">
        <v>19</v>
      </c>
    </row>
    <row r="9" spans="1:16" x14ac:dyDescent="0.2">
      <c r="A9">
        <v>4</v>
      </c>
      <c r="B9" t="s">
        <v>292</v>
      </c>
      <c r="C9" t="s">
        <v>311</v>
      </c>
      <c r="D9" s="4">
        <f t="shared" si="2"/>
        <v>6</v>
      </c>
      <c r="E9" s="4" t="str">
        <f t="shared" si="3"/>
        <v xml:space="preserve">Jurovicova Ivana </v>
      </c>
      <c r="F9" t="s">
        <v>13</v>
      </c>
      <c r="G9" t="s">
        <v>587</v>
      </c>
      <c r="H9">
        <v>285</v>
      </c>
      <c r="I9" s="6">
        <f t="shared" si="4"/>
        <v>4002.8089887640449</v>
      </c>
      <c r="J9" s="10" t="s">
        <v>616</v>
      </c>
      <c r="N9" s="10" t="s">
        <v>19</v>
      </c>
    </row>
    <row r="10" spans="1:16" x14ac:dyDescent="0.2">
      <c r="A10">
        <v>5</v>
      </c>
      <c r="B10" t="s">
        <v>289</v>
      </c>
      <c r="C10" t="s">
        <v>217</v>
      </c>
      <c r="D10" s="4">
        <f t="shared" si="2"/>
        <v>8</v>
      </c>
      <c r="E10" s="4" t="str">
        <f t="shared" si="3"/>
        <v xml:space="preserve">Homola Ludovit </v>
      </c>
      <c r="F10" t="s">
        <v>13</v>
      </c>
      <c r="G10" t="s">
        <v>10</v>
      </c>
      <c r="H10">
        <v>271</v>
      </c>
      <c r="I10" s="6">
        <f t="shared" si="4"/>
        <v>3806.1797752808989</v>
      </c>
      <c r="J10" s="10" t="s">
        <v>616</v>
      </c>
      <c r="N10" s="10" t="s">
        <v>19</v>
      </c>
    </row>
    <row r="11" spans="1:16" x14ac:dyDescent="0.2">
      <c r="A11">
        <v>6</v>
      </c>
      <c r="B11">
        <v>80</v>
      </c>
      <c r="C11" t="s">
        <v>293</v>
      </c>
      <c r="D11" s="4">
        <f t="shared" si="2"/>
        <v>10</v>
      </c>
      <c r="E11" s="4" t="str">
        <f t="shared" si="3"/>
        <v xml:space="preserve">Ehn František </v>
      </c>
      <c r="F11" t="s">
        <v>11</v>
      </c>
      <c r="G11" t="s">
        <v>10</v>
      </c>
      <c r="H11">
        <v>269</v>
      </c>
      <c r="I11" s="6">
        <f t="shared" si="4"/>
        <v>3778.0898876404494</v>
      </c>
      <c r="J11" s="10" t="s">
        <v>616</v>
      </c>
      <c r="N11" s="10" t="s">
        <v>19</v>
      </c>
    </row>
    <row r="12" spans="1:16" x14ac:dyDescent="0.2">
      <c r="A12">
        <v>7</v>
      </c>
      <c r="B12">
        <v>13</v>
      </c>
      <c r="C12" t="s">
        <v>588</v>
      </c>
      <c r="D12" s="4">
        <f t="shared" si="2"/>
        <v>6</v>
      </c>
      <c r="E12" s="4" t="str">
        <f t="shared" si="3"/>
        <v xml:space="preserve">Vysny Juraj </v>
      </c>
      <c r="F12" t="s">
        <v>589</v>
      </c>
      <c r="G12" t="s">
        <v>590</v>
      </c>
      <c r="H12">
        <v>268</v>
      </c>
      <c r="I12" s="6">
        <f t="shared" si="4"/>
        <v>3764.0449438202245</v>
      </c>
      <c r="J12" s="10" t="s">
        <v>616</v>
      </c>
      <c r="N12" s="10" t="s">
        <v>19</v>
      </c>
    </row>
    <row r="13" spans="1:16" x14ac:dyDescent="0.2">
      <c r="A13">
        <v>8</v>
      </c>
      <c r="B13" t="s">
        <v>591</v>
      </c>
      <c r="C13" t="s">
        <v>592</v>
      </c>
      <c r="D13" s="4">
        <f t="shared" si="2"/>
        <v>6</v>
      </c>
      <c r="E13" s="4" t="str">
        <f t="shared" si="3"/>
        <v xml:space="preserve">Horňák Peter </v>
      </c>
      <c r="F13" t="s">
        <v>589</v>
      </c>
      <c r="G13" t="s">
        <v>10</v>
      </c>
      <c r="H13">
        <v>263</v>
      </c>
      <c r="I13" s="6">
        <f t="shared" si="4"/>
        <v>3693.8202247191011</v>
      </c>
      <c r="J13" s="10" t="s">
        <v>616</v>
      </c>
      <c r="N13" s="10" t="s">
        <v>19</v>
      </c>
    </row>
    <row r="14" spans="1:16" x14ac:dyDescent="0.2">
      <c r="A14">
        <v>9</v>
      </c>
      <c r="B14" t="s">
        <v>288</v>
      </c>
      <c r="C14" t="s">
        <v>593</v>
      </c>
      <c r="D14" s="4">
        <f t="shared" si="2"/>
        <v>7</v>
      </c>
      <c r="E14" s="4" t="str">
        <f t="shared" si="3"/>
        <v xml:space="preserve">Romancik Viktor </v>
      </c>
      <c r="F14" t="s">
        <v>13</v>
      </c>
      <c r="G14" t="s">
        <v>594</v>
      </c>
      <c r="H14">
        <v>252</v>
      </c>
      <c r="I14" s="6">
        <f t="shared" si="4"/>
        <v>3539.325842696629</v>
      </c>
      <c r="J14" s="10" t="s">
        <v>616</v>
      </c>
      <c r="N14" s="10" t="s">
        <v>19</v>
      </c>
    </row>
    <row r="15" spans="1:16" x14ac:dyDescent="0.2">
      <c r="A15">
        <v>10</v>
      </c>
      <c r="B15">
        <v>84</v>
      </c>
      <c r="C15" t="s">
        <v>269</v>
      </c>
      <c r="D15" s="4">
        <f t="shared" si="2"/>
        <v>7</v>
      </c>
      <c r="E15" s="4" t="str">
        <f t="shared" si="3"/>
        <v xml:space="preserve">Szabo Marian </v>
      </c>
      <c r="F15" t="s">
        <v>595</v>
      </c>
      <c r="G15" t="s">
        <v>270</v>
      </c>
      <c r="H15">
        <v>243</v>
      </c>
      <c r="I15" s="6">
        <f t="shared" si="4"/>
        <v>3412.9213483146063</v>
      </c>
      <c r="J15" s="10" t="s">
        <v>616</v>
      </c>
      <c r="N15" s="10" t="s">
        <v>19</v>
      </c>
    </row>
    <row r="16" spans="1:16" hidden="1" x14ac:dyDescent="0.2">
      <c r="A16">
        <v>11</v>
      </c>
      <c r="C16" t="s">
        <v>596</v>
      </c>
      <c r="D16" s="4">
        <f t="shared" si="2"/>
        <v>7</v>
      </c>
      <c r="E16" s="4" t="str">
        <f t="shared" si="3"/>
        <v xml:space="preserve">Černý Vaclav </v>
      </c>
      <c r="F16" t="s">
        <v>597</v>
      </c>
      <c r="G16" t="s">
        <v>598</v>
      </c>
      <c r="H16">
        <v>209</v>
      </c>
      <c r="I16" s="6">
        <f t="shared" si="4"/>
        <v>2935.3932584269664</v>
      </c>
      <c r="J16" s="10" t="s">
        <v>616</v>
      </c>
      <c r="N16" s="10" t="s">
        <v>249</v>
      </c>
    </row>
    <row r="17" spans="1:14" x14ac:dyDescent="0.2">
      <c r="A17">
        <v>12</v>
      </c>
      <c r="B17" t="s">
        <v>599</v>
      </c>
      <c r="C17" t="s">
        <v>291</v>
      </c>
      <c r="D17" s="4">
        <f t="shared" si="2"/>
        <v>6</v>
      </c>
      <c r="E17" s="4" t="str">
        <f t="shared" si="3"/>
        <v xml:space="preserve">Boroš Milan </v>
      </c>
      <c r="F17" t="s">
        <v>11</v>
      </c>
      <c r="G17" t="s">
        <v>10</v>
      </c>
      <c r="H17">
        <v>207</v>
      </c>
      <c r="I17" s="6">
        <f t="shared" si="4"/>
        <v>2907.303370786517</v>
      </c>
      <c r="J17" s="10" t="s">
        <v>616</v>
      </c>
      <c r="N17" s="10" t="s">
        <v>19</v>
      </c>
    </row>
    <row r="18" spans="1:14" x14ac:dyDescent="0.2">
      <c r="A18">
        <v>13</v>
      </c>
      <c r="C18" t="s">
        <v>600</v>
      </c>
      <c r="D18" s="4">
        <f t="shared" si="2"/>
        <v>8</v>
      </c>
      <c r="E18" s="4" t="str">
        <f t="shared" si="3"/>
        <v xml:space="preserve">Uhelsky Radovan </v>
      </c>
      <c r="F18" t="s">
        <v>300</v>
      </c>
      <c r="G18" t="s">
        <v>601</v>
      </c>
      <c r="H18">
        <v>186</v>
      </c>
      <c r="I18" s="6">
        <f t="shared" si="4"/>
        <v>2612.3595505617982</v>
      </c>
      <c r="J18" s="10" t="s">
        <v>616</v>
      </c>
      <c r="N18" s="10" t="s">
        <v>19</v>
      </c>
    </row>
    <row r="19" spans="1:14" x14ac:dyDescent="0.2">
      <c r="A19">
        <v>13</v>
      </c>
      <c r="B19" t="s">
        <v>602</v>
      </c>
      <c r="C19" t="s">
        <v>603</v>
      </c>
      <c r="D19" s="4">
        <f t="shared" si="2"/>
        <v>6</v>
      </c>
      <c r="E19" s="4" t="str">
        <f t="shared" si="3"/>
        <v xml:space="preserve">Pätoprstý Peter </v>
      </c>
      <c r="F19" t="s">
        <v>604</v>
      </c>
      <c r="G19" t="s">
        <v>521</v>
      </c>
      <c r="H19">
        <v>186</v>
      </c>
      <c r="I19" s="6">
        <f t="shared" si="4"/>
        <v>2612.3595505617982</v>
      </c>
      <c r="J19" s="10" t="s">
        <v>616</v>
      </c>
      <c r="N19" s="10" t="s">
        <v>19</v>
      </c>
    </row>
    <row r="20" spans="1:14" x14ac:dyDescent="0.2">
      <c r="A20">
        <v>15</v>
      </c>
      <c r="B20" t="s">
        <v>96</v>
      </c>
      <c r="C20" t="s">
        <v>605</v>
      </c>
      <c r="D20" s="4">
        <f t="shared" si="2"/>
        <v>6</v>
      </c>
      <c r="E20" s="4" t="str">
        <f t="shared" si="3"/>
        <v xml:space="preserve">Sidorova Ivana </v>
      </c>
      <c r="F20" t="s">
        <v>427</v>
      </c>
      <c r="G20" t="s">
        <v>586</v>
      </c>
      <c r="H20">
        <v>165</v>
      </c>
      <c r="I20" s="6">
        <f t="shared" si="4"/>
        <v>2317.4157303370789</v>
      </c>
      <c r="J20" s="10" t="s">
        <v>616</v>
      </c>
      <c r="N20" s="10" t="s">
        <v>19</v>
      </c>
    </row>
    <row r="21" spans="1:14" hidden="1" x14ac:dyDescent="0.2">
      <c r="A21">
        <v>16</v>
      </c>
      <c r="B21">
        <v>26</v>
      </c>
      <c r="C21" t="s">
        <v>294</v>
      </c>
      <c r="D21" s="4">
        <f t="shared" si="2"/>
        <v>9</v>
      </c>
      <c r="E21" s="4" t="str">
        <f t="shared" si="3"/>
        <v xml:space="preserve">Kareš Jaroslav </v>
      </c>
      <c r="F21" t="s">
        <v>606</v>
      </c>
      <c r="G21" t="s">
        <v>607</v>
      </c>
      <c r="H21">
        <v>139</v>
      </c>
      <c r="I21" s="6">
        <f t="shared" si="4"/>
        <v>1952.2471910112361</v>
      </c>
      <c r="J21" s="10" t="s">
        <v>616</v>
      </c>
      <c r="N21" s="10" t="s">
        <v>249</v>
      </c>
    </row>
    <row r="22" spans="1:14" x14ac:dyDescent="0.2">
      <c r="A22">
        <v>17</v>
      </c>
      <c r="C22" t="s">
        <v>608</v>
      </c>
      <c r="D22" s="4">
        <f t="shared" si="2"/>
        <v>6</v>
      </c>
      <c r="E22" s="4" t="str">
        <f t="shared" si="3"/>
        <v xml:space="preserve">Uhelská Lucia </v>
      </c>
      <c r="F22" t="s">
        <v>300</v>
      </c>
      <c r="G22" t="s">
        <v>609</v>
      </c>
      <c r="H22">
        <v>133</v>
      </c>
      <c r="I22" s="6">
        <f t="shared" si="4"/>
        <v>1867.9775280898878</v>
      </c>
      <c r="J22" s="10" t="s">
        <v>616</v>
      </c>
      <c r="N22" s="10" t="s">
        <v>19</v>
      </c>
    </row>
    <row r="23" spans="1:14" x14ac:dyDescent="0.2">
      <c r="A23">
        <v>18</v>
      </c>
      <c r="B23" t="s">
        <v>94</v>
      </c>
      <c r="C23" t="s">
        <v>296</v>
      </c>
      <c r="D23" s="4">
        <f t="shared" ref="D23:D27" si="5">SEARCH(" ",C23,1)</f>
        <v>7</v>
      </c>
      <c r="E23" s="4" t="str">
        <f t="shared" ref="E23:E27" si="6">RIGHT(C23,LEN(C23)-D23) &amp; " " &amp; LEFT(C23,D23)</f>
        <v xml:space="preserve">Baxa Michal </v>
      </c>
      <c r="F23" t="s">
        <v>11</v>
      </c>
      <c r="G23" t="s">
        <v>10</v>
      </c>
      <c r="H23">
        <v>132</v>
      </c>
      <c r="I23" s="6">
        <f t="shared" si="4"/>
        <v>1853.932584269663</v>
      </c>
      <c r="J23" s="10" t="s">
        <v>616</v>
      </c>
      <c r="N23" s="10" t="s">
        <v>19</v>
      </c>
    </row>
    <row r="24" spans="1:14" x14ac:dyDescent="0.2">
      <c r="A24">
        <v>19</v>
      </c>
      <c r="B24" t="s">
        <v>522</v>
      </c>
      <c r="C24" t="s">
        <v>610</v>
      </c>
      <c r="D24" s="4">
        <f t="shared" si="5"/>
        <v>6</v>
      </c>
      <c r="E24" s="4" t="str">
        <f t="shared" si="6"/>
        <v xml:space="preserve">Fidler Peter </v>
      </c>
      <c r="F24" t="s">
        <v>18</v>
      </c>
      <c r="G24" t="s">
        <v>525</v>
      </c>
      <c r="H24">
        <v>122</v>
      </c>
      <c r="I24" s="6">
        <f t="shared" si="4"/>
        <v>1713.4831460674156</v>
      </c>
      <c r="J24" s="10" t="s">
        <v>616</v>
      </c>
      <c r="N24" s="10" t="s">
        <v>19</v>
      </c>
    </row>
    <row r="25" spans="1:14" x14ac:dyDescent="0.2">
      <c r="A25">
        <v>20</v>
      </c>
      <c r="C25" t="s">
        <v>611</v>
      </c>
      <c r="D25" s="4">
        <f t="shared" si="5"/>
        <v>6</v>
      </c>
      <c r="E25" s="4" t="str">
        <f t="shared" si="6"/>
        <v xml:space="preserve">Benďák Ľuboš </v>
      </c>
      <c r="F25" t="s">
        <v>11</v>
      </c>
      <c r="G25" t="s">
        <v>612</v>
      </c>
      <c r="H25">
        <v>58</v>
      </c>
      <c r="I25" s="6">
        <f t="shared" si="4"/>
        <v>814.60674157303379</v>
      </c>
      <c r="J25" s="10" t="s">
        <v>616</v>
      </c>
      <c r="N25" s="10" t="s">
        <v>19</v>
      </c>
    </row>
    <row r="26" spans="1:14" x14ac:dyDescent="0.2">
      <c r="A26">
        <v>21</v>
      </c>
      <c r="C26" t="s">
        <v>613</v>
      </c>
      <c r="D26" s="4">
        <f t="shared" si="5"/>
        <v>6</v>
      </c>
      <c r="E26" s="4" t="str">
        <f t="shared" si="6"/>
        <v xml:space="preserve">Ott Jozef </v>
      </c>
      <c r="F26" t="s">
        <v>11</v>
      </c>
      <c r="G26" t="s">
        <v>614</v>
      </c>
      <c r="H26">
        <v>35</v>
      </c>
      <c r="I26" s="6">
        <f t="shared" si="4"/>
        <v>491.57303370786519</v>
      </c>
      <c r="J26" s="10" t="s">
        <v>616</v>
      </c>
      <c r="N26" s="10" t="s">
        <v>19</v>
      </c>
    </row>
    <row r="27" spans="1:14" x14ac:dyDescent="0.2">
      <c r="A27">
        <v>22</v>
      </c>
      <c r="B27" t="s">
        <v>297</v>
      </c>
      <c r="C27" t="s">
        <v>298</v>
      </c>
      <c r="D27" s="4">
        <f t="shared" si="5"/>
        <v>5</v>
      </c>
      <c r="E27" s="4" t="str">
        <f t="shared" si="6"/>
        <v xml:space="preserve">Ott Igor </v>
      </c>
      <c r="F27" t="s">
        <v>11</v>
      </c>
      <c r="G27" t="s">
        <v>615</v>
      </c>
      <c r="H27">
        <v>0</v>
      </c>
      <c r="I27" s="6">
        <f t="shared" si="4"/>
        <v>0</v>
      </c>
      <c r="J27" s="10" t="s">
        <v>616</v>
      </c>
      <c r="N27" s="10" t="s">
        <v>19</v>
      </c>
    </row>
  </sheetData>
  <autoFilter ref="N5:N27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6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.7109375" bestFit="1" customWidth="1"/>
    <col min="3" max="3" width="18.7109375" bestFit="1" customWidth="1"/>
    <col min="4" max="4" width="3.85546875" bestFit="1" customWidth="1"/>
    <col min="5" max="5" width="23.42578125" bestFit="1" customWidth="1"/>
    <col min="6" max="6" width="18.85546875" bestFit="1" customWidth="1"/>
    <col min="7" max="7" width="21.42578125" bestFit="1" customWidth="1"/>
    <col min="8" max="8" width="6" bestFit="1" customWidth="1"/>
    <col min="9" max="9" width="16.7109375" bestFit="1" customWidth="1"/>
    <col min="10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.7109375" customWidth="1"/>
    <col min="17" max="17" width="3" customWidth="1"/>
    <col min="18" max="18" width="4.7109375" customWidth="1"/>
    <col min="19" max="19" width="18.7109375" customWidth="1"/>
    <col min="20" max="20" width="18.85546875" customWidth="1"/>
    <col min="21" max="21" width="21.42578125" customWidth="1"/>
    <col min="22" max="22" width="12.5703125" customWidth="1"/>
    <col min="23" max="23" width="6" customWidth="1"/>
    <col min="24" max="24" width="6.7109375" customWidth="1"/>
    <col min="25" max="25" width="8.28515625" customWidth="1"/>
    <col min="26" max="31" width="6.7109375" customWidth="1"/>
    <col min="32" max="33" width="8.28515625" customWidth="1"/>
    <col min="34" max="34" width="6.7109375" customWidth="1"/>
    <col min="35" max="36" width="8.28515625" customWidth="1"/>
  </cols>
  <sheetData>
    <row r="1" spans="1:16" s="14" customFormat="1" ht="18" x14ac:dyDescent="0.25">
      <c r="A1" s="20" t="s">
        <v>617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618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619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38</v>
      </c>
      <c r="C4" s="5" t="s">
        <v>39</v>
      </c>
      <c r="D4" s="5"/>
      <c r="E4" s="13">
        <v>10</v>
      </c>
      <c r="F4" s="5" t="s">
        <v>40</v>
      </c>
      <c r="G4" s="13">
        <v>10</v>
      </c>
      <c r="H4" s="5" t="s">
        <v>95</v>
      </c>
      <c r="I4" s="7">
        <f>B4*K4*M4</f>
        <v>0.6</v>
      </c>
      <c r="J4" s="5" t="s">
        <v>41</v>
      </c>
      <c r="K4" s="13">
        <f>MIN(E4/15,1)</f>
        <v>0.66666666666666663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5</v>
      </c>
      <c r="C6" t="s">
        <v>73</v>
      </c>
      <c r="D6" s="4">
        <f t="shared" ref="D6" si="0">SEARCH(" ",C6,1)</f>
        <v>5</v>
      </c>
      <c r="E6" s="4" t="str">
        <f t="shared" ref="E6" si="1">RIGHT(C6,LEN(C6)-D6) &amp; " " &amp; LEFT(C6,D6)</f>
        <v xml:space="preserve">Novak Ivan </v>
      </c>
      <c r="F6" t="s">
        <v>620</v>
      </c>
      <c r="G6" t="s">
        <v>6</v>
      </c>
      <c r="H6">
        <v>6.0449999999999999</v>
      </c>
      <c r="I6" s="6">
        <f>H6/$H$6*10000*$I$4</f>
        <v>6000</v>
      </c>
      <c r="J6" s="10" t="s">
        <v>638</v>
      </c>
      <c r="N6" s="10" t="s">
        <v>249</v>
      </c>
    </row>
    <row r="7" spans="1:16" hidden="1" x14ac:dyDescent="0.2">
      <c r="A7">
        <v>2</v>
      </c>
      <c r="B7" t="s">
        <v>206</v>
      </c>
      <c r="C7" t="s">
        <v>207</v>
      </c>
      <c r="D7" s="4">
        <f t="shared" ref="D7:D15" si="2">SEARCH(" ",C7,1)</f>
        <v>10</v>
      </c>
      <c r="E7" s="4" t="str">
        <f t="shared" ref="E7:E15" si="3">RIGHT(C7,LEN(C7)-D7) &amp; " " &amp; LEFT(C7,D7)</f>
        <v xml:space="preserve">Biela Stanislaw </v>
      </c>
      <c r="F7" t="s">
        <v>208</v>
      </c>
      <c r="G7" t="s">
        <v>72</v>
      </c>
      <c r="H7">
        <v>5.2530000000000001</v>
      </c>
      <c r="I7" s="6">
        <f t="shared" ref="I7:I15" si="4">H7/$H$6*10000*$I$4</f>
        <v>5213.8957816377169</v>
      </c>
      <c r="J7" s="10" t="s">
        <v>638</v>
      </c>
      <c r="N7" s="10" t="s">
        <v>282</v>
      </c>
    </row>
    <row r="8" spans="1:16" x14ac:dyDescent="0.2">
      <c r="A8">
        <v>3</v>
      </c>
      <c r="B8" t="s">
        <v>114</v>
      </c>
      <c r="C8" t="s">
        <v>621</v>
      </c>
      <c r="D8" s="4">
        <f t="shared" si="2"/>
        <v>6</v>
      </c>
      <c r="E8" s="4" t="str">
        <f t="shared" si="3"/>
        <v xml:space="preserve">Surovcik Jr. Milan </v>
      </c>
      <c r="F8" t="s">
        <v>59</v>
      </c>
      <c r="G8" t="s">
        <v>299</v>
      </c>
      <c r="H8">
        <v>5.2270000000000003</v>
      </c>
      <c r="I8" s="6">
        <f t="shared" si="4"/>
        <v>5188.0893300248144</v>
      </c>
      <c r="J8" s="10" t="s">
        <v>638</v>
      </c>
      <c r="N8" s="10" t="s">
        <v>19</v>
      </c>
    </row>
    <row r="9" spans="1:16" hidden="1" x14ac:dyDescent="0.2">
      <c r="A9">
        <v>4</v>
      </c>
      <c r="B9" t="s">
        <v>279</v>
      </c>
      <c r="C9" t="s">
        <v>280</v>
      </c>
      <c r="D9" s="4">
        <f t="shared" si="2"/>
        <v>6</v>
      </c>
      <c r="E9" s="4" t="str">
        <f t="shared" si="3"/>
        <v xml:space="preserve">Pískatá Petra </v>
      </c>
      <c r="F9" t="s">
        <v>107</v>
      </c>
      <c r="G9" t="s">
        <v>74</v>
      </c>
      <c r="H9">
        <v>5.0670000000000002</v>
      </c>
      <c r="I9" s="6">
        <f t="shared" si="4"/>
        <v>5029.2803970223322</v>
      </c>
      <c r="J9" s="10" t="s">
        <v>638</v>
      </c>
      <c r="N9" s="10" t="s">
        <v>249</v>
      </c>
    </row>
    <row r="10" spans="1:16" hidden="1" x14ac:dyDescent="0.2">
      <c r="A10">
        <v>5</v>
      </c>
      <c r="B10" t="s">
        <v>303</v>
      </c>
      <c r="C10" t="s">
        <v>622</v>
      </c>
      <c r="D10" s="4">
        <f t="shared" si="2"/>
        <v>6</v>
      </c>
      <c r="E10" s="4" t="str">
        <f t="shared" si="3"/>
        <v xml:space="preserve">Murati Judit </v>
      </c>
      <c r="F10" t="s">
        <v>623</v>
      </c>
      <c r="G10" t="s">
        <v>624</v>
      </c>
      <c r="H10">
        <v>5.0140000000000002</v>
      </c>
      <c r="I10" s="6">
        <f t="shared" si="4"/>
        <v>4976.6749379652611</v>
      </c>
      <c r="J10" s="10" t="s">
        <v>638</v>
      </c>
      <c r="N10" s="10" t="s">
        <v>282</v>
      </c>
    </row>
    <row r="11" spans="1:16" hidden="1" x14ac:dyDescent="0.2">
      <c r="A11">
        <v>6</v>
      </c>
      <c r="B11" t="s">
        <v>50</v>
      </c>
      <c r="C11" t="s">
        <v>625</v>
      </c>
      <c r="D11" s="4">
        <f t="shared" si="2"/>
        <v>9</v>
      </c>
      <c r="E11" s="4" t="str">
        <f t="shared" si="3"/>
        <v xml:space="preserve">Domanski Wojciech </v>
      </c>
      <c r="F11" t="s">
        <v>208</v>
      </c>
      <c r="G11" t="s">
        <v>74</v>
      </c>
      <c r="H11">
        <v>4.976</v>
      </c>
      <c r="I11" s="6">
        <f t="shared" si="4"/>
        <v>4938.9578163771712</v>
      </c>
      <c r="J11" s="10" t="s">
        <v>638</v>
      </c>
      <c r="N11" s="10" t="s">
        <v>282</v>
      </c>
    </row>
    <row r="12" spans="1:16" hidden="1" x14ac:dyDescent="0.2">
      <c r="A12">
        <v>7</v>
      </c>
      <c r="B12" t="s">
        <v>76</v>
      </c>
      <c r="C12" t="s">
        <v>626</v>
      </c>
      <c r="D12" s="4">
        <f t="shared" si="2"/>
        <v>6</v>
      </c>
      <c r="E12" s="4" t="str">
        <f t="shared" si="3"/>
        <v xml:space="preserve">Gonczi Peter </v>
      </c>
      <c r="F12" t="s">
        <v>281</v>
      </c>
      <c r="G12" t="s">
        <v>119</v>
      </c>
      <c r="H12">
        <v>4.7229999999999999</v>
      </c>
      <c r="I12" s="6">
        <f t="shared" si="4"/>
        <v>4687.8411910669975</v>
      </c>
      <c r="J12" s="10" t="s">
        <v>638</v>
      </c>
      <c r="N12" s="10" t="s">
        <v>130</v>
      </c>
    </row>
    <row r="13" spans="1:16" hidden="1" x14ac:dyDescent="0.2">
      <c r="A13">
        <v>8</v>
      </c>
      <c r="B13" t="s">
        <v>627</v>
      </c>
      <c r="C13" t="s">
        <v>628</v>
      </c>
      <c r="D13" s="4">
        <f t="shared" si="2"/>
        <v>8</v>
      </c>
      <c r="E13" s="4" t="str">
        <f t="shared" si="3"/>
        <v xml:space="preserve">Urbanczyk Olgierd </v>
      </c>
      <c r="F13" t="s">
        <v>629</v>
      </c>
      <c r="G13" t="s">
        <v>630</v>
      </c>
      <c r="H13">
        <v>4.5650000000000004</v>
      </c>
      <c r="I13" s="6">
        <f t="shared" si="4"/>
        <v>4531.0173697270475</v>
      </c>
      <c r="J13" s="10" t="s">
        <v>638</v>
      </c>
      <c r="N13" s="10" t="s">
        <v>282</v>
      </c>
    </row>
    <row r="14" spans="1:16" hidden="1" x14ac:dyDescent="0.2">
      <c r="A14">
        <v>9</v>
      </c>
      <c r="B14" t="s">
        <v>204</v>
      </c>
      <c r="C14" t="s">
        <v>631</v>
      </c>
      <c r="D14" s="4">
        <f t="shared" si="2"/>
        <v>5</v>
      </c>
      <c r="E14" s="4" t="str">
        <f t="shared" si="3"/>
        <v xml:space="preserve">Stankovic Staš </v>
      </c>
      <c r="F14" t="s">
        <v>632</v>
      </c>
      <c r="G14" t="s">
        <v>633</v>
      </c>
      <c r="H14">
        <v>3.492</v>
      </c>
      <c r="I14" s="6">
        <f t="shared" si="4"/>
        <v>3466.0049627791559</v>
      </c>
      <c r="J14" s="10" t="s">
        <v>638</v>
      </c>
      <c r="N14" s="10" t="s">
        <v>282</v>
      </c>
    </row>
    <row r="15" spans="1:16" hidden="1" x14ac:dyDescent="0.2">
      <c r="A15">
        <v>10</v>
      </c>
      <c r="B15" t="s">
        <v>634</v>
      </c>
      <c r="C15" t="s">
        <v>635</v>
      </c>
      <c r="D15" s="4">
        <f t="shared" si="2"/>
        <v>8</v>
      </c>
      <c r="E15" s="4" t="str">
        <f t="shared" si="3"/>
        <v xml:space="preserve">Bendkowski Ryszard </v>
      </c>
      <c r="F15" t="s">
        <v>636</v>
      </c>
      <c r="G15" t="s">
        <v>637</v>
      </c>
      <c r="H15">
        <v>0.41499999999999998</v>
      </c>
      <c r="I15" s="6">
        <f t="shared" si="4"/>
        <v>411.91066997518607</v>
      </c>
      <c r="J15" s="10" t="s">
        <v>638</v>
      </c>
      <c r="N15" s="10" t="s">
        <v>282</v>
      </c>
    </row>
    <row r="16" spans="1:16" hidden="1" x14ac:dyDescent="0.2">
      <c r="D16" s="4"/>
      <c r="E16" s="4"/>
      <c r="I16" s="6"/>
      <c r="J16" s="10"/>
      <c r="N16" s="10"/>
    </row>
  </sheetData>
  <autoFilter ref="N5:N16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3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.7109375" bestFit="1" customWidth="1"/>
    <col min="3" max="3" width="18.5703125" bestFit="1" customWidth="1"/>
    <col min="4" max="4" width="3.85546875" bestFit="1" customWidth="1"/>
    <col min="5" max="5" width="22.85546875" bestFit="1" customWidth="1"/>
    <col min="6" max="6" width="17.7109375" bestFit="1" customWidth="1"/>
    <col min="7" max="7" width="14.28515625" bestFit="1" customWidth="1"/>
    <col min="8" max="8" width="6" bestFit="1" customWidth="1"/>
    <col min="9" max="9" width="16.7109375" bestFit="1" customWidth="1"/>
    <col min="10" max="10" width="15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.7109375" customWidth="1"/>
    <col min="17" max="17" width="3" customWidth="1"/>
    <col min="18" max="18" width="4.7109375" customWidth="1"/>
    <col min="19" max="19" width="18.5703125" customWidth="1"/>
    <col min="20" max="20" width="17.7109375" customWidth="1"/>
    <col min="21" max="21" width="14.28515625" customWidth="1"/>
    <col min="22" max="22" width="8.7109375" customWidth="1"/>
    <col min="23" max="23" width="6" customWidth="1"/>
    <col min="24" max="29" width="6.7109375" customWidth="1"/>
    <col min="30" max="32" width="7.7109375" customWidth="1"/>
    <col min="33" max="34" width="8.28515625" customWidth="1"/>
    <col min="35" max="35" width="6.7109375" customWidth="1"/>
    <col min="36" max="37" width="8.28515625" customWidth="1"/>
  </cols>
  <sheetData>
    <row r="1" spans="1:16" s="14" customFormat="1" ht="18" x14ac:dyDescent="0.25">
      <c r="A1" s="20" t="s">
        <v>617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618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639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38</v>
      </c>
      <c r="C4" s="5" t="s">
        <v>39</v>
      </c>
      <c r="D4" s="5"/>
      <c r="E4" s="13">
        <v>10</v>
      </c>
      <c r="F4" s="5" t="s">
        <v>40</v>
      </c>
      <c r="G4" s="13">
        <v>10</v>
      </c>
      <c r="H4" s="5" t="s">
        <v>95</v>
      </c>
      <c r="I4" s="7">
        <f>B4*K4*M4</f>
        <v>0.6</v>
      </c>
      <c r="J4" s="5" t="s">
        <v>41</v>
      </c>
      <c r="K4" s="13">
        <f>MIN(E4/15,1)</f>
        <v>0.66666666666666663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640</v>
      </c>
      <c r="C6" t="s">
        <v>641</v>
      </c>
      <c r="D6" s="4">
        <f t="shared" ref="D6" si="0">SEARCH(" ",C6,1)</f>
        <v>4</v>
      </c>
      <c r="E6" s="4" t="str">
        <f t="shared" ref="E6" si="1">RIGHT(C6,LEN(C6)-D6) &amp; " " &amp; LEFT(C6,D6)</f>
        <v xml:space="preserve">Kotan Jan </v>
      </c>
      <c r="F6" t="s">
        <v>642</v>
      </c>
      <c r="G6" t="s">
        <v>306</v>
      </c>
      <c r="H6">
        <v>5.6440000000000001</v>
      </c>
      <c r="I6" s="6">
        <f>H6/$H$6*10000*$I$4</f>
        <v>6000</v>
      </c>
      <c r="J6" s="10" t="s">
        <v>700</v>
      </c>
      <c r="N6" s="10" t="s">
        <v>249</v>
      </c>
    </row>
    <row r="7" spans="1:16" hidden="1" x14ac:dyDescent="0.2">
      <c r="A7">
        <v>2</v>
      </c>
      <c r="B7" t="s">
        <v>79</v>
      </c>
      <c r="C7" t="s">
        <v>643</v>
      </c>
      <c r="D7" s="4">
        <f t="shared" ref="D7:D15" si="2">SEARCH(" ",C7,1)</f>
        <v>10</v>
      </c>
      <c r="E7" s="4" t="str">
        <f t="shared" ref="E7:E15" si="3">RIGHT(C7,LEN(C7)-D7) &amp; " " &amp; LEFT(C7,D7)</f>
        <v xml:space="preserve">&amp; Czubski Czeladzki </v>
      </c>
      <c r="F7" t="s">
        <v>644</v>
      </c>
      <c r="G7" t="s">
        <v>286</v>
      </c>
      <c r="H7">
        <v>5.3029999999999999</v>
      </c>
      <c r="I7" s="6">
        <f t="shared" ref="I7:I15" si="4">H7/$H$6*10000*$I$4</f>
        <v>5637.4911410347277</v>
      </c>
      <c r="J7" s="10" t="s">
        <v>700</v>
      </c>
      <c r="N7" s="10" t="s">
        <v>79</v>
      </c>
    </row>
    <row r="8" spans="1:16" hidden="1" x14ac:dyDescent="0.2">
      <c r="A8">
        <v>3</v>
      </c>
      <c r="B8" t="s">
        <v>62</v>
      </c>
      <c r="C8" t="s">
        <v>20</v>
      </c>
      <c r="D8" s="4">
        <f t="shared" si="2"/>
        <v>5</v>
      </c>
      <c r="E8" s="4" t="str">
        <f t="shared" si="3"/>
        <v xml:space="preserve">Kusbach Jiri </v>
      </c>
      <c r="F8" t="s">
        <v>107</v>
      </c>
      <c r="G8" t="s">
        <v>645</v>
      </c>
      <c r="H8">
        <v>5.0190000000000001</v>
      </c>
      <c r="I8" s="6">
        <f t="shared" si="4"/>
        <v>5335.5776045357898</v>
      </c>
      <c r="J8" s="10" t="s">
        <v>700</v>
      </c>
      <c r="N8" s="10" t="s">
        <v>249</v>
      </c>
    </row>
    <row r="9" spans="1:16" hidden="1" x14ac:dyDescent="0.2">
      <c r="A9">
        <v>4</v>
      </c>
      <c r="B9" t="s">
        <v>454</v>
      </c>
      <c r="C9" t="s">
        <v>646</v>
      </c>
      <c r="D9" s="4">
        <f t="shared" si="2"/>
        <v>5</v>
      </c>
      <c r="E9" s="4" t="str">
        <f t="shared" si="3"/>
        <v xml:space="preserve">Treslova Jana </v>
      </c>
      <c r="F9" t="s">
        <v>647</v>
      </c>
      <c r="G9" t="s">
        <v>457</v>
      </c>
      <c r="H9">
        <v>4.8209999999999997</v>
      </c>
      <c r="I9" s="6">
        <f t="shared" si="4"/>
        <v>5125.0885896527279</v>
      </c>
      <c r="J9" s="10" t="s">
        <v>700</v>
      </c>
      <c r="N9" s="10" t="s">
        <v>249</v>
      </c>
    </row>
    <row r="10" spans="1:16" hidden="1" x14ac:dyDescent="0.2">
      <c r="A10">
        <v>5</v>
      </c>
      <c r="B10" t="s">
        <v>648</v>
      </c>
      <c r="C10" t="s">
        <v>649</v>
      </c>
      <c r="D10" s="4">
        <f t="shared" si="2"/>
        <v>5</v>
      </c>
      <c r="E10" s="4" t="str">
        <f t="shared" si="3"/>
        <v xml:space="preserve">Veprekova Jana </v>
      </c>
      <c r="F10" t="s">
        <v>650</v>
      </c>
      <c r="G10" t="s">
        <v>651</v>
      </c>
      <c r="H10">
        <v>4.6340000000000003</v>
      </c>
      <c r="I10" s="6">
        <f t="shared" si="4"/>
        <v>4926.2934089298369</v>
      </c>
      <c r="J10" s="10" t="s">
        <v>700</v>
      </c>
      <c r="N10" s="10" t="s">
        <v>249</v>
      </c>
    </row>
    <row r="11" spans="1:16" hidden="1" x14ac:dyDescent="0.2">
      <c r="A11">
        <v>6</v>
      </c>
      <c r="B11" t="s">
        <v>652</v>
      </c>
      <c r="C11" t="s">
        <v>653</v>
      </c>
      <c r="D11" s="4">
        <f t="shared" si="2"/>
        <v>9</v>
      </c>
      <c r="E11" s="4" t="str">
        <f t="shared" si="3"/>
        <v xml:space="preserve">Valecko Slavomir </v>
      </c>
      <c r="F11" t="s">
        <v>82</v>
      </c>
      <c r="G11" t="s">
        <v>7</v>
      </c>
      <c r="H11">
        <v>4.0659999999999998</v>
      </c>
      <c r="I11" s="6">
        <f t="shared" si="4"/>
        <v>4322.4663359319629</v>
      </c>
      <c r="J11" s="10" t="s">
        <v>700</v>
      </c>
      <c r="N11" s="10" t="s">
        <v>249</v>
      </c>
    </row>
    <row r="12" spans="1:16" hidden="1" x14ac:dyDescent="0.2">
      <c r="A12">
        <v>7</v>
      </c>
      <c r="B12" t="s">
        <v>654</v>
      </c>
      <c r="C12" t="s">
        <v>655</v>
      </c>
      <c r="D12" s="4">
        <f t="shared" si="2"/>
        <v>8</v>
      </c>
      <c r="E12" s="4" t="str">
        <f t="shared" si="3"/>
        <v xml:space="preserve">Bartonik Oldrich </v>
      </c>
      <c r="F12" t="s">
        <v>107</v>
      </c>
      <c r="G12" t="s">
        <v>656</v>
      </c>
      <c r="H12">
        <v>3.403</v>
      </c>
      <c r="I12" s="6">
        <f t="shared" si="4"/>
        <v>3617.6470588235293</v>
      </c>
      <c r="J12" s="10" t="s">
        <v>700</v>
      </c>
      <c r="N12" s="10" t="s">
        <v>249</v>
      </c>
    </row>
    <row r="13" spans="1:16" hidden="1" x14ac:dyDescent="0.2">
      <c r="A13">
        <v>8</v>
      </c>
      <c r="B13" t="s">
        <v>657</v>
      </c>
      <c r="C13" t="s">
        <v>658</v>
      </c>
      <c r="D13" s="4">
        <f t="shared" si="2"/>
        <v>7</v>
      </c>
      <c r="E13" s="4" t="str">
        <f t="shared" si="3"/>
        <v xml:space="preserve">Walasek Maciej </v>
      </c>
      <c r="F13" t="s">
        <v>659</v>
      </c>
      <c r="G13" t="s">
        <v>660</v>
      </c>
      <c r="H13">
        <v>2.68</v>
      </c>
      <c r="I13" s="6">
        <f t="shared" si="4"/>
        <v>2849.0432317505315</v>
      </c>
      <c r="J13" s="10" t="s">
        <v>700</v>
      </c>
      <c r="N13" s="10" t="s">
        <v>79</v>
      </c>
    </row>
    <row r="14" spans="1:16" x14ac:dyDescent="0.2">
      <c r="A14">
        <v>9</v>
      </c>
      <c r="B14" t="s">
        <v>85</v>
      </c>
      <c r="C14" t="s">
        <v>86</v>
      </c>
      <c r="D14" s="4">
        <f t="shared" si="2"/>
        <v>4</v>
      </c>
      <c r="E14" s="4" t="str">
        <f t="shared" si="3"/>
        <v xml:space="preserve">Keher Jan </v>
      </c>
      <c r="F14" t="s">
        <v>36</v>
      </c>
      <c r="G14" t="s">
        <v>7</v>
      </c>
      <c r="H14">
        <v>2.2930000000000001</v>
      </c>
      <c r="I14" s="6">
        <f t="shared" si="4"/>
        <v>2437.6328844790928</v>
      </c>
      <c r="J14" s="10" t="s">
        <v>700</v>
      </c>
      <c r="N14" s="10" t="s">
        <v>19</v>
      </c>
    </row>
    <row r="15" spans="1:16" x14ac:dyDescent="0.2">
      <c r="A15">
        <v>10</v>
      </c>
      <c r="B15" t="s">
        <v>58</v>
      </c>
      <c r="C15" t="s">
        <v>46</v>
      </c>
      <c r="D15" s="4">
        <f t="shared" si="2"/>
        <v>9</v>
      </c>
      <c r="E15" s="4" t="str">
        <f t="shared" si="3"/>
        <v xml:space="preserve">Laho Benedikt </v>
      </c>
      <c r="F15" t="s">
        <v>12</v>
      </c>
      <c r="G15" t="s">
        <v>661</v>
      </c>
      <c r="H15">
        <v>1.474</v>
      </c>
      <c r="I15" s="6">
        <f t="shared" si="4"/>
        <v>1566.9737774627922</v>
      </c>
      <c r="J15" s="10" t="s">
        <v>700</v>
      </c>
      <c r="N15" s="10" t="s">
        <v>19</v>
      </c>
    </row>
    <row r="16" spans="1:16" hidden="1" x14ac:dyDescent="0.2">
      <c r="D16" s="4"/>
      <c r="E16" s="4"/>
      <c r="I16" s="6"/>
      <c r="J16" s="10"/>
      <c r="N16" s="10"/>
    </row>
    <row r="17" spans="4:14" hidden="1" x14ac:dyDescent="0.2">
      <c r="D17" s="4"/>
      <c r="E17" s="4"/>
      <c r="I17" s="6"/>
      <c r="J17" s="10"/>
      <c r="N17" s="10"/>
    </row>
    <row r="18" spans="4:14" hidden="1" x14ac:dyDescent="0.2">
      <c r="D18" s="4"/>
      <c r="E18" s="4"/>
      <c r="I18" s="6"/>
      <c r="J18" s="10"/>
      <c r="N18" s="10"/>
    </row>
    <row r="19" spans="4:14" hidden="1" x14ac:dyDescent="0.2">
      <c r="D19" s="4"/>
      <c r="E19" s="4"/>
      <c r="I19" s="6"/>
      <c r="J19" s="10"/>
      <c r="N19" s="10"/>
    </row>
    <row r="20" spans="4:14" hidden="1" x14ac:dyDescent="0.2">
      <c r="D20" s="4"/>
      <c r="E20" s="4"/>
      <c r="I20" s="6"/>
      <c r="J20" s="10"/>
      <c r="N20" s="10"/>
    </row>
    <row r="21" spans="4:14" hidden="1" x14ac:dyDescent="0.2">
      <c r="D21" s="4"/>
      <c r="E21" s="4"/>
      <c r="I21" s="6"/>
      <c r="J21" s="10"/>
      <c r="N21" s="10"/>
    </row>
    <row r="22" spans="4:14" hidden="1" x14ac:dyDescent="0.2">
      <c r="D22" s="4"/>
      <c r="E22" s="4"/>
      <c r="I22" s="6"/>
      <c r="J22" s="10"/>
      <c r="N22" s="10"/>
    </row>
    <row r="23" spans="4:14" x14ac:dyDescent="0.2">
      <c r="I23" s="6"/>
      <c r="J23" s="10"/>
    </row>
  </sheetData>
  <autoFilter ref="N5:N22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3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.7109375" bestFit="1" customWidth="1"/>
    <col min="3" max="3" width="18.5703125" bestFit="1" customWidth="1"/>
    <col min="4" max="4" width="3.85546875" bestFit="1" customWidth="1"/>
    <col min="5" max="5" width="22.85546875" bestFit="1" customWidth="1"/>
    <col min="6" max="6" width="17.7109375" bestFit="1" customWidth="1"/>
    <col min="7" max="7" width="14.28515625" bestFit="1" customWidth="1"/>
    <col min="8" max="8" width="6" bestFit="1" customWidth="1"/>
    <col min="9" max="9" width="16.7109375" bestFit="1" customWidth="1"/>
    <col min="10" max="10" width="15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" customWidth="1"/>
    <col min="17" max="17" width="4.85546875" customWidth="1"/>
    <col min="18" max="18" width="18.140625" customWidth="1"/>
    <col min="19" max="19" width="22" customWidth="1"/>
    <col min="20" max="20" width="32.140625" customWidth="1"/>
    <col min="21" max="21" width="8.7109375" customWidth="1"/>
    <col min="22" max="22" width="6" customWidth="1"/>
    <col min="23" max="27" width="7.7109375" customWidth="1"/>
    <col min="28" max="28" width="6.7109375" customWidth="1"/>
    <col min="29" max="31" width="7.7109375" customWidth="1"/>
    <col min="32" max="34" width="8.28515625" customWidth="1"/>
    <col min="35" max="35" width="6.7109375" customWidth="1"/>
    <col min="36" max="37" width="8.28515625" customWidth="1"/>
  </cols>
  <sheetData>
    <row r="1" spans="1:16" s="14" customFormat="1" ht="18" x14ac:dyDescent="0.25">
      <c r="A1" s="20" t="s">
        <v>617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" s="14" customFormat="1" ht="18" x14ac:dyDescent="0.25">
      <c r="A2" s="20" t="s">
        <v>618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6" s="14" customFormat="1" ht="18" x14ac:dyDescent="0.25">
      <c r="A3" s="20" t="s">
        <v>663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6" x14ac:dyDescent="0.2">
      <c r="A4" s="13" t="s">
        <v>37</v>
      </c>
      <c r="B4" s="7" t="s">
        <v>38</v>
      </c>
      <c r="C4" s="5" t="s">
        <v>39</v>
      </c>
      <c r="D4" s="5"/>
      <c r="E4" s="13">
        <v>18</v>
      </c>
      <c r="F4" s="5" t="s">
        <v>40</v>
      </c>
      <c r="G4" s="13">
        <v>10</v>
      </c>
      <c r="H4" s="5" t="s">
        <v>95</v>
      </c>
      <c r="I4" s="7">
        <f>B4*K4*M4</f>
        <v>0.9</v>
      </c>
      <c r="J4" s="5" t="s">
        <v>41</v>
      </c>
      <c r="K4" s="13">
        <f>MIN(E4/15,1)</f>
        <v>1</v>
      </c>
      <c r="L4" s="5" t="s">
        <v>42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43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664</v>
      </c>
      <c r="C6" t="s">
        <v>665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Streit Michael </v>
      </c>
      <c r="F6" t="s">
        <v>666</v>
      </c>
      <c r="G6" t="s">
        <v>667</v>
      </c>
      <c r="H6">
        <v>5.5919999999999996</v>
      </c>
      <c r="I6" s="6">
        <f>H6/$H$6*10000*$I$4</f>
        <v>9000</v>
      </c>
      <c r="J6" s="10" t="s">
        <v>662</v>
      </c>
      <c r="N6" s="10" t="s">
        <v>287</v>
      </c>
    </row>
    <row r="7" spans="1:16" hidden="1" x14ac:dyDescent="0.2">
      <c r="A7">
        <v>2</v>
      </c>
      <c r="B7" t="s">
        <v>98</v>
      </c>
      <c r="C7" t="s">
        <v>668</v>
      </c>
      <c r="D7" s="4">
        <f t="shared" ref="D7:D23" si="2">SEARCH(" ",C7,1)</f>
        <v>9</v>
      </c>
      <c r="E7" s="4" t="str">
        <f t="shared" ref="E7:E23" si="3">RIGHT(C7,LEN(C7)-D7) &amp; " " &amp; LEFT(C7,D7)</f>
        <v xml:space="preserve">Izydorczak Miroslaw </v>
      </c>
      <c r="F7" t="s">
        <v>636</v>
      </c>
      <c r="G7" t="s">
        <v>669</v>
      </c>
      <c r="H7">
        <v>5.4610000000000003</v>
      </c>
      <c r="I7" s="6">
        <f t="shared" ref="I7:I23" si="4">H7/$H$6*10000*$I$4</f>
        <v>8789.1630901287554</v>
      </c>
      <c r="J7" s="10" t="s">
        <v>662</v>
      </c>
      <c r="N7" s="10" t="s">
        <v>79</v>
      </c>
    </row>
    <row r="8" spans="1:16" hidden="1" x14ac:dyDescent="0.2">
      <c r="A8">
        <v>3</v>
      </c>
      <c r="B8" t="s">
        <v>120</v>
      </c>
      <c r="C8" t="s">
        <v>670</v>
      </c>
      <c r="D8" s="4">
        <f t="shared" si="2"/>
        <v>6</v>
      </c>
      <c r="E8" s="4" t="str">
        <f t="shared" si="3"/>
        <v xml:space="preserve">Krejcirik Radek </v>
      </c>
      <c r="F8" t="s">
        <v>82</v>
      </c>
      <c r="G8" t="s">
        <v>209</v>
      </c>
      <c r="H8">
        <v>5.181</v>
      </c>
      <c r="I8" s="6">
        <f t="shared" si="4"/>
        <v>8338.5193133047214</v>
      </c>
      <c r="J8" s="10" t="s">
        <v>662</v>
      </c>
      <c r="N8" s="10" t="s">
        <v>249</v>
      </c>
    </row>
    <row r="9" spans="1:16" hidden="1" x14ac:dyDescent="0.2">
      <c r="A9">
        <v>4</v>
      </c>
      <c r="B9" t="s">
        <v>671</v>
      </c>
      <c r="C9" t="s">
        <v>672</v>
      </c>
      <c r="D9" s="4">
        <f t="shared" si="2"/>
        <v>6</v>
      </c>
      <c r="E9" s="4" t="str">
        <f t="shared" si="3"/>
        <v xml:space="preserve">Weidlich Andre </v>
      </c>
      <c r="F9" t="s">
        <v>673</v>
      </c>
      <c r="G9" t="s">
        <v>88</v>
      </c>
      <c r="H9">
        <v>5.0839999999999996</v>
      </c>
      <c r="I9" s="6">
        <f t="shared" si="4"/>
        <v>8182.4034334763946</v>
      </c>
      <c r="J9" s="10" t="s">
        <v>662</v>
      </c>
      <c r="N9" s="10" t="s">
        <v>287</v>
      </c>
    </row>
    <row r="10" spans="1:16" hidden="1" x14ac:dyDescent="0.2">
      <c r="A10">
        <v>5</v>
      </c>
      <c r="B10" t="s">
        <v>51</v>
      </c>
      <c r="C10" t="s">
        <v>205</v>
      </c>
      <c r="D10" s="4">
        <f t="shared" si="2"/>
        <v>5</v>
      </c>
      <c r="E10" s="4" t="str">
        <f t="shared" si="3"/>
        <v xml:space="preserve">Verdev Jože </v>
      </c>
      <c r="F10" t="s">
        <v>283</v>
      </c>
      <c r="G10" t="s">
        <v>284</v>
      </c>
      <c r="H10">
        <v>4.7460000000000004</v>
      </c>
      <c r="I10" s="6">
        <f t="shared" si="4"/>
        <v>7638.4120171673831</v>
      </c>
      <c r="J10" s="10" t="s">
        <v>662</v>
      </c>
      <c r="N10" s="10" t="s">
        <v>701</v>
      </c>
    </row>
    <row r="11" spans="1:16" x14ac:dyDescent="0.2">
      <c r="A11">
        <v>6</v>
      </c>
      <c r="B11" t="s">
        <v>492</v>
      </c>
      <c r="C11" t="s">
        <v>674</v>
      </c>
      <c r="D11" s="4">
        <f t="shared" si="2"/>
        <v>9</v>
      </c>
      <c r="E11" s="4" t="str">
        <f>RIGHT(C11,LEN(C11)-D11) &amp; " " &amp; LEFT(C11,D11)</f>
        <v xml:space="preserve">&amp; Sulirova Jakubcak </v>
      </c>
      <c r="G11" t="s">
        <v>89</v>
      </c>
      <c r="H11">
        <v>4.47</v>
      </c>
      <c r="I11" s="6">
        <f t="shared" si="4"/>
        <v>7194.2060085836911</v>
      </c>
      <c r="J11" s="10" t="s">
        <v>662</v>
      </c>
      <c r="N11" s="10" t="s">
        <v>19</v>
      </c>
    </row>
    <row r="12" spans="1:16" hidden="1" x14ac:dyDescent="0.2">
      <c r="A12">
        <v>7</v>
      </c>
      <c r="B12" t="s">
        <v>61</v>
      </c>
      <c r="C12" t="s">
        <v>99</v>
      </c>
      <c r="D12" s="4">
        <f t="shared" si="2"/>
        <v>7</v>
      </c>
      <c r="E12" s="4" t="str">
        <f t="shared" si="3"/>
        <v xml:space="preserve">Zube Gintas </v>
      </c>
      <c r="F12" t="s">
        <v>675</v>
      </c>
      <c r="G12" t="s">
        <v>121</v>
      </c>
      <c r="H12">
        <v>4.4109999999999996</v>
      </c>
      <c r="I12" s="6">
        <f t="shared" si="4"/>
        <v>7099.2489270386259</v>
      </c>
      <c r="J12" s="10" t="s">
        <v>662</v>
      </c>
      <c r="N12" s="10" t="s">
        <v>702</v>
      </c>
    </row>
    <row r="13" spans="1:16" x14ac:dyDescent="0.2">
      <c r="A13">
        <v>8</v>
      </c>
      <c r="B13" t="s">
        <v>252</v>
      </c>
      <c r="C13" t="s">
        <v>676</v>
      </c>
      <c r="D13" s="4">
        <f t="shared" si="2"/>
        <v>7</v>
      </c>
      <c r="E13" s="4" t="str">
        <f t="shared" si="3"/>
        <v xml:space="preserve">&amp; Kromka Kollar </v>
      </c>
      <c r="F13" t="s">
        <v>677</v>
      </c>
      <c r="G13" t="s">
        <v>89</v>
      </c>
      <c r="H13">
        <v>4.2489999999999997</v>
      </c>
      <c r="I13" s="6">
        <f t="shared" si="4"/>
        <v>6838.5193133047205</v>
      </c>
      <c r="J13" s="10" t="s">
        <v>662</v>
      </c>
      <c r="N13" s="10" t="s">
        <v>19</v>
      </c>
    </row>
    <row r="14" spans="1:16" x14ac:dyDescent="0.2">
      <c r="A14">
        <v>9</v>
      </c>
      <c r="B14" t="s">
        <v>227</v>
      </c>
      <c r="C14" t="s">
        <v>678</v>
      </c>
      <c r="D14" s="4">
        <f t="shared" si="2"/>
        <v>9</v>
      </c>
      <c r="E14" s="4" t="str">
        <f t="shared" si="3"/>
        <v xml:space="preserve">Belakova Gabriela </v>
      </c>
      <c r="F14" t="s">
        <v>36</v>
      </c>
      <c r="G14" t="s">
        <v>123</v>
      </c>
      <c r="H14">
        <v>3.8250000000000002</v>
      </c>
      <c r="I14" s="6">
        <f t="shared" si="4"/>
        <v>6156.1158798283268</v>
      </c>
      <c r="J14" s="10" t="s">
        <v>662</v>
      </c>
      <c r="N14" s="10" t="s">
        <v>19</v>
      </c>
    </row>
    <row r="15" spans="1:16" hidden="1" x14ac:dyDescent="0.2">
      <c r="A15">
        <v>10</v>
      </c>
      <c r="B15" t="s">
        <v>679</v>
      </c>
      <c r="C15" t="s">
        <v>680</v>
      </c>
      <c r="D15" s="4">
        <f t="shared" si="2"/>
        <v>6</v>
      </c>
      <c r="E15" s="4" t="str">
        <f t="shared" si="3"/>
        <v xml:space="preserve">Osi Zsolt </v>
      </c>
      <c r="F15" t="s">
        <v>681</v>
      </c>
      <c r="G15" t="s">
        <v>682</v>
      </c>
      <c r="H15">
        <v>3.734</v>
      </c>
      <c r="I15" s="6">
        <f t="shared" si="4"/>
        <v>6009.6566523605152</v>
      </c>
      <c r="J15" s="10" t="s">
        <v>662</v>
      </c>
      <c r="N15" s="10" t="s">
        <v>130</v>
      </c>
    </row>
    <row r="16" spans="1:16" hidden="1" x14ac:dyDescent="0.2">
      <c r="A16">
        <v>11</v>
      </c>
      <c r="B16" t="s">
        <v>484</v>
      </c>
      <c r="C16" t="s">
        <v>683</v>
      </c>
      <c r="D16" s="4">
        <f t="shared" si="2"/>
        <v>5</v>
      </c>
      <c r="E16" s="4" t="str">
        <f t="shared" si="3"/>
        <v xml:space="preserve">Novakova Dana </v>
      </c>
      <c r="F16" t="s">
        <v>620</v>
      </c>
      <c r="G16" t="s">
        <v>121</v>
      </c>
      <c r="H16">
        <v>3.7040000000000002</v>
      </c>
      <c r="I16" s="6">
        <f t="shared" si="4"/>
        <v>5961.3733905579411</v>
      </c>
      <c r="J16" s="10" t="s">
        <v>662</v>
      </c>
      <c r="N16" s="10" t="s">
        <v>249</v>
      </c>
    </row>
    <row r="17" spans="1:14" hidden="1" x14ac:dyDescent="0.2">
      <c r="A17">
        <v>12</v>
      </c>
      <c r="B17" t="s">
        <v>136</v>
      </c>
      <c r="C17" t="s">
        <v>285</v>
      </c>
      <c r="D17" s="4">
        <f t="shared" si="2"/>
        <v>6</v>
      </c>
      <c r="E17" s="4" t="str">
        <f t="shared" si="3"/>
        <v xml:space="preserve">Sindely Janos </v>
      </c>
      <c r="F17" t="s">
        <v>84</v>
      </c>
      <c r="G17" t="s">
        <v>684</v>
      </c>
      <c r="H17">
        <v>3.6160000000000001</v>
      </c>
      <c r="I17" s="6">
        <f t="shared" si="4"/>
        <v>5819.7424892703866</v>
      </c>
      <c r="J17" s="10" t="s">
        <v>662</v>
      </c>
      <c r="N17" s="10" t="s">
        <v>130</v>
      </c>
    </row>
    <row r="18" spans="1:14" hidden="1" x14ac:dyDescent="0.2">
      <c r="A18">
        <v>13</v>
      </c>
      <c r="B18" t="s">
        <v>100</v>
      </c>
      <c r="C18" t="s">
        <v>102</v>
      </c>
      <c r="D18" s="4">
        <f t="shared" si="2"/>
        <v>4</v>
      </c>
      <c r="E18" s="4" t="str">
        <f t="shared" si="3"/>
        <v xml:space="preserve">Paepke Jan </v>
      </c>
      <c r="F18" t="s">
        <v>103</v>
      </c>
      <c r="G18" t="s">
        <v>685</v>
      </c>
      <c r="H18">
        <v>3.5979999999999999</v>
      </c>
      <c r="I18" s="6">
        <f t="shared" si="4"/>
        <v>5790.772532188842</v>
      </c>
      <c r="J18" s="10" t="s">
        <v>662</v>
      </c>
      <c r="N18" s="10" t="s">
        <v>287</v>
      </c>
    </row>
    <row r="19" spans="1:14" hidden="1" x14ac:dyDescent="0.2">
      <c r="A19">
        <v>14</v>
      </c>
      <c r="B19" t="s">
        <v>57</v>
      </c>
      <c r="C19" t="s">
        <v>686</v>
      </c>
      <c r="D19" s="4">
        <f t="shared" si="2"/>
        <v>9</v>
      </c>
      <c r="E19" s="4" t="str">
        <f t="shared" si="3"/>
        <v xml:space="preserve">&amp; Toth Szabadfi </v>
      </c>
      <c r="F19" t="s">
        <v>623</v>
      </c>
      <c r="G19" t="s">
        <v>88</v>
      </c>
      <c r="H19">
        <v>3.2949999999999999</v>
      </c>
      <c r="I19" s="6">
        <f t="shared" si="4"/>
        <v>5303.111587982833</v>
      </c>
      <c r="J19" s="10" t="s">
        <v>662</v>
      </c>
      <c r="N19" s="10" t="s">
        <v>130</v>
      </c>
    </row>
    <row r="20" spans="1:14" hidden="1" x14ac:dyDescent="0.2">
      <c r="A20">
        <v>15</v>
      </c>
      <c r="B20" t="s">
        <v>687</v>
      </c>
      <c r="C20" t="s">
        <v>688</v>
      </c>
      <c r="D20" s="4">
        <f t="shared" si="2"/>
        <v>6</v>
      </c>
      <c r="E20" s="4" t="str">
        <f t="shared" si="3"/>
        <v xml:space="preserve">Trojan Pavel </v>
      </c>
      <c r="F20" t="s">
        <v>689</v>
      </c>
      <c r="G20" t="s">
        <v>690</v>
      </c>
      <c r="H20">
        <v>3.08</v>
      </c>
      <c r="I20" s="6">
        <f t="shared" si="4"/>
        <v>4957.0815450643777</v>
      </c>
      <c r="J20" s="10" t="s">
        <v>662</v>
      </c>
      <c r="N20" s="10" t="s">
        <v>249</v>
      </c>
    </row>
    <row r="21" spans="1:14" hidden="1" x14ac:dyDescent="0.2">
      <c r="A21">
        <v>16</v>
      </c>
      <c r="B21" t="s">
        <v>691</v>
      </c>
      <c r="C21" t="s">
        <v>692</v>
      </c>
      <c r="D21" s="4">
        <f t="shared" si="2"/>
        <v>6</v>
      </c>
      <c r="E21" s="4" t="str">
        <f t="shared" si="3"/>
        <v xml:space="preserve">&amp; Reti Kapuy </v>
      </c>
      <c r="F21" t="s">
        <v>693</v>
      </c>
      <c r="G21" t="s">
        <v>694</v>
      </c>
      <c r="H21">
        <v>2.8980000000000001</v>
      </c>
      <c r="I21" s="6">
        <f t="shared" si="4"/>
        <v>4664.1630901287563</v>
      </c>
      <c r="J21" s="10" t="s">
        <v>662</v>
      </c>
      <c r="N21" s="10" t="s">
        <v>130</v>
      </c>
    </row>
    <row r="22" spans="1:14" hidden="1" x14ac:dyDescent="0.2">
      <c r="A22">
        <v>17</v>
      </c>
      <c r="B22">
        <v>11</v>
      </c>
      <c r="C22" t="s">
        <v>695</v>
      </c>
      <c r="D22" s="4">
        <f t="shared" si="2"/>
        <v>6</v>
      </c>
      <c r="E22" s="4" t="str">
        <f t="shared" si="3"/>
        <v xml:space="preserve">&amp; Doupal Jirka </v>
      </c>
      <c r="F22" t="s">
        <v>696</v>
      </c>
      <c r="G22" t="s">
        <v>697</v>
      </c>
      <c r="H22">
        <v>2.8809999999999998</v>
      </c>
      <c r="I22" s="6">
        <f t="shared" si="4"/>
        <v>4636.8025751072964</v>
      </c>
      <c r="J22" s="10" t="s">
        <v>662</v>
      </c>
      <c r="N22" s="10" t="s">
        <v>249</v>
      </c>
    </row>
    <row r="23" spans="1:14" x14ac:dyDescent="0.2">
      <c r="A23">
        <v>18</v>
      </c>
      <c r="B23" t="s">
        <v>129</v>
      </c>
      <c r="C23" t="s">
        <v>698</v>
      </c>
      <c r="D23" s="4">
        <f t="shared" si="2"/>
        <v>6</v>
      </c>
      <c r="E23" s="4" t="str">
        <f t="shared" si="3"/>
        <v xml:space="preserve">Benedikt Lukas </v>
      </c>
      <c r="F23" t="s">
        <v>90</v>
      </c>
      <c r="G23" t="s">
        <v>699</v>
      </c>
      <c r="H23">
        <v>1.8520000000000001</v>
      </c>
      <c r="I23" s="6">
        <f t="shared" si="4"/>
        <v>2980.6866952789705</v>
      </c>
      <c r="J23" s="10" t="s">
        <v>662</v>
      </c>
      <c r="N23" s="10" t="s">
        <v>19</v>
      </c>
    </row>
  </sheetData>
  <autoFilter ref="N5:N23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/>
  </sheetViews>
  <sheetFormatPr defaultColWidth="25.85546875" defaultRowHeight="12.75" x14ac:dyDescent="0.2"/>
  <cols>
    <col min="1" max="1" width="76.28515625" bestFit="1" customWidth="1"/>
    <col min="2" max="2" width="7.42578125" bestFit="1" customWidth="1"/>
    <col min="3" max="3" width="6.140625" customWidth="1"/>
    <col min="4" max="5" width="6.42578125" customWidth="1"/>
    <col min="6" max="6" width="23.5703125" bestFit="1" customWidth="1"/>
    <col min="7" max="7" width="21.42578125" bestFit="1" customWidth="1"/>
    <col min="8" max="8" width="8.28515625" bestFit="1" customWidth="1"/>
    <col min="9" max="9" width="16.7109375" bestFit="1" customWidth="1"/>
    <col min="10" max="10" width="21.140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  <col min="15" max="15" width="2" customWidth="1"/>
    <col min="16" max="16" width="3.7109375" customWidth="1"/>
    <col min="17" max="17" width="3.5703125" customWidth="1"/>
    <col min="18" max="18" width="4.5703125" customWidth="1"/>
    <col min="19" max="19" width="3" customWidth="1"/>
    <col min="20" max="20" width="4.5703125" customWidth="1"/>
    <col min="21" max="21" width="20.28515625" customWidth="1"/>
    <col min="22" max="22" width="23.5703125" customWidth="1"/>
    <col min="23" max="23" width="21.42578125" customWidth="1"/>
    <col min="24" max="24" width="8.7109375" customWidth="1"/>
    <col min="25" max="25" width="5" customWidth="1"/>
    <col min="26" max="28" width="6.7109375" customWidth="1"/>
  </cols>
  <sheetData>
    <row r="1" spans="1:16" s="14" customFormat="1" ht="18" x14ac:dyDescent="0.25">
      <c r="A1" s="18" t="s">
        <v>703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6" s="14" customFormat="1" ht="18" x14ac:dyDescent="0.25">
      <c r="A2" s="18" t="s">
        <v>704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6" s="14" customFormat="1" ht="18" x14ac:dyDescent="0.25">
      <c r="A3" s="18" t="s">
        <v>383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6" x14ac:dyDescent="0.2">
      <c r="A4" s="13" t="s">
        <v>384</v>
      </c>
      <c r="B4" s="7"/>
      <c r="C4" s="5"/>
      <c r="D4" s="5"/>
      <c r="E4" s="13"/>
      <c r="F4" s="5"/>
      <c r="G4" s="13"/>
      <c r="H4" s="5"/>
      <c r="I4" s="7"/>
      <c r="J4" s="5"/>
      <c r="K4" s="13"/>
      <c r="L4" s="5"/>
      <c r="M4" s="11"/>
      <c r="N4" s="5"/>
      <c r="O4" s="11"/>
      <c r="P4" s="11"/>
    </row>
    <row r="5" spans="1:16" x14ac:dyDescent="0.2">
      <c r="A5" s="1" t="s">
        <v>385</v>
      </c>
      <c r="B5" s="8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6" x14ac:dyDescent="0.2">
      <c r="A6" t="s">
        <v>386</v>
      </c>
      <c r="D6" s="4"/>
      <c r="E6" s="4"/>
      <c r="I6" s="6"/>
      <c r="J6" s="10"/>
      <c r="N6" s="10"/>
    </row>
    <row r="7" spans="1:16" x14ac:dyDescent="0.2">
      <c r="A7" t="s">
        <v>387</v>
      </c>
      <c r="D7" s="4"/>
      <c r="E7" s="4"/>
      <c r="I7" s="6"/>
      <c r="J7" s="10"/>
      <c r="N7" s="10"/>
    </row>
    <row r="8" spans="1:16" x14ac:dyDescent="0.2">
      <c r="A8" t="s">
        <v>388</v>
      </c>
      <c r="D8" s="4"/>
      <c r="E8" s="4"/>
      <c r="I8" s="6"/>
      <c r="J8" s="10"/>
      <c r="N8" s="10"/>
    </row>
    <row r="9" spans="1:16" x14ac:dyDescent="0.2">
      <c r="D9" s="4"/>
      <c r="E9" s="4"/>
      <c r="I9" s="6"/>
      <c r="J9" s="10"/>
      <c r="N9" s="10"/>
    </row>
    <row r="10" spans="1:16" x14ac:dyDescent="0.2">
      <c r="A10" t="s">
        <v>389</v>
      </c>
      <c r="D10" s="4"/>
      <c r="E10" s="4"/>
      <c r="I10" s="6"/>
      <c r="J10" s="10"/>
      <c r="N10" s="10"/>
    </row>
    <row r="11" spans="1:16" x14ac:dyDescent="0.2">
      <c r="A11" t="s">
        <v>390</v>
      </c>
      <c r="D11" s="4"/>
      <c r="E11" s="4"/>
      <c r="I11" s="6"/>
      <c r="J11" s="10"/>
      <c r="N11" s="10"/>
    </row>
    <row r="12" spans="1:16" x14ac:dyDescent="0.2">
      <c r="A12" t="s">
        <v>391</v>
      </c>
      <c r="D12" s="4"/>
      <c r="E12" s="4"/>
      <c r="I12" s="6"/>
      <c r="J12" s="10"/>
      <c r="N12" s="10"/>
    </row>
    <row r="13" spans="1:16" x14ac:dyDescent="0.2">
      <c r="A13" t="s">
        <v>392</v>
      </c>
      <c r="D13" s="4"/>
      <c r="E13" s="4"/>
      <c r="I13" s="6"/>
      <c r="J13" s="10"/>
      <c r="N13" s="10"/>
    </row>
    <row r="14" spans="1:16" x14ac:dyDescent="0.2">
      <c r="A14" t="s">
        <v>393</v>
      </c>
      <c r="D14" s="4"/>
      <c r="E14" s="4"/>
      <c r="I14" s="6"/>
      <c r="J14" s="10"/>
      <c r="N14" s="10"/>
    </row>
    <row r="15" spans="1:16" x14ac:dyDescent="0.2">
      <c r="A15" t="s">
        <v>394</v>
      </c>
      <c r="D15" s="4"/>
      <c r="E15" s="4"/>
      <c r="I15" s="6"/>
      <c r="J15" s="10"/>
      <c r="N15" s="10"/>
    </row>
    <row r="16" spans="1:16" x14ac:dyDescent="0.2">
      <c r="A16" t="s">
        <v>395</v>
      </c>
      <c r="D16" s="4"/>
      <c r="E16" s="4"/>
      <c r="I16" s="6"/>
      <c r="J16" s="10"/>
      <c r="N16" s="10"/>
    </row>
    <row r="17" spans="1:14" x14ac:dyDescent="0.2">
      <c r="A17" t="s">
        <v>705</v>
      </c>
      <c r="D17" s="4"/>
      <c r="E17" s="4"/>
      <c r="I17" s="6"/>
      <c r="J17" s="10"/>
      <c r="N17" s="10"/>
    </row>
    <row r="18" spans="1:14" x14ac:dyDescent="0.2">
      <c r="A18" s="19">
        <v>44440</v>
      </c>
      <c r="B18" t="s">
        <v>396</v>
      </c>
      <c r="D18" s="4"/>
      <c r="E18" s="4"/>
      <c r="I18" s="6"/>
      <c r="J18" s="10"/>
      <c r="N18" s="10"/>
    </row>
    <row r="19" spans="1:14" x14ac:dyDescent="0.2">
      <c r="A19" s="19">
        <v>44439</v>
      </c>
      <c r="B19" t="s">
        <v>396</v>
      </c>
      <c r="D19" s="4"/>
      <c r="E19" s="4"/>
      <c r="I19" s="6"/>
      <c r="J19" s="10"/>
      <c r="N19" s="10"/>
    </row>
    <row r="20" spans="1:14" x14ac:dyDescent="0.2">
      <c r="A20" s="19">
        <v>44438</v>
      </c>
      <c r="B20" t="s">
        <v>396</v>
      </c>
      <c r="D20" s="4"/>
      <c r="E20" s="4"/>
      <c r="I20" s="6"/>
      <c r="J20" s="10"/>
      <c r="N20" s="10"/>
    </row>
    <row r="21" spans="1:14" x14ac:dyDescent="0.2">
      <c r="A21" s="19">
        <v>44437</v>
      </c>
      <c r="B21" t="s">
        <v>396</v>
      </c>
      <c r="D21" s="4"/>
      <c r="E21" s="4"/>
      <c r="I21" s="6"/>
      <c r="J21" s="10"/>
      <c r="N21" s="10"/>
    </row>
    <row r="22" spans="1:14" x14ac:dyDescent="0.2">
      <c r="A22" s="19">
        <v>44436</v>
      </c>
      <c r="B22" t="s">
        <v>706</v>
      </c>
      <c r="C22" t="s">
        <v>707</v>
      </c>
      <c r="D22" s="4" t="s">
        <v>708</v>
      </c>
      <c r="E22" s="4" t="s">
        <v>4</v>
      </c>
      <c r="I22" s="6"/>
      <c r="J22" s="10"/>
      <c r="N22" s="10"/>
    </row>
    <row r="23" spans="1:14" x14ac:dyDescent="0.2">
      <c r="A23" t="s">
        <v>397</v>
      </c>
    </row>
    <row r="24" spans="1:14" x14ac:dyDescent="0.2">
      <c r="A24" t="s">
        <v>398</v>
      </c>
    </row>
    <row r="25" spans="1:14" x14ac:dyDescent="0.2">
      <c r="A25" t="s">
        <v>399</v>
      </c>
    </row>
    <row r="26" spans="1:14" x14ac:dyDescent="0.2">
      <c r="A26" t="s">
        <v>400</v>
      </c>
    </row>
    <row r="27" spans="1:14" x14ac:dyDescent="0.2">
      <c r="A27" t="s">
        <v>401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18</vt:i4>
      </vt:variant>
    </vt:vector>
  </HeadingPairs>
  <TitlesOfParts>
    <vt:vector size="33" baseType="lpstr">
      <vt:lpstr>Slovenský pohár 2021</vt:lpstr>
      <vt:lpstr>Pracovny</vt:lpstr>
      <vt:lpstr>Trogar 2021</vt:lpstr>
      <vt:lpstr>PMSR 2021 club</vt:lpstr>
      <vt:lpstr>PMSR 2021 15 m</vt:lpstr>
      <vt:lpstr>PMSR 2021 Combi</vt:lpstr>
      <vt:lpstr>MAM 2021 klub</vt:lpstr>
      <vt:lpstr>MAM 2021 Kombi</vt:lpstr>
      <vt:lpstr>Trogar 2 2021</vt:lpstr>
      <vt:lpstr>Sariscup 2021</vt:lpstr>
      <vt:lpstr>Oltimer Pribina 2021</vt:lpstr>
      <vt:lpstr>FCC 2021 klub</vt:lpstr>
      <vt:lpstr>FCC 2021 15 m</vt:lpstr>
      <vt:lpstr>FCC 2021 Kombi</vt:lpstr>
      <vt:lpstr>Septembrova cena 20201</vt:lpstr>
      <vt:lpstr>'FCC 2021 15 m'!club</vt:lpstr>
      <vt:lpstr>'FCC 2021 klub'!club</vt:lpstr>
      <vt:lpstr>'FCC 2021 Kombi'!club</vt:lpstr>
      <vt:lpstr>'MAM 2021 klub'!club</vt:lpstr>
      <vt:lpstr>'Oltimer Pribina 2021'!club</vt:lpstr>
      <vt:lpstr>'Sariscup 2021'!club</vt:lpstr>
      <vt:lpstr>'PMSR 2021 club'!club_1</vt:lpstr>
      <vt:lpstr>'MAM 2021 klub'!klubova_trieda</vt:lpstr>
      <vt:lpstr>'Slovenský pohár 2021'!Názvy_tlače</vt:lpstr>
      <vt:lpstr>'Slovenský pohár 2021'!Oblasť_tlače</vt:lpstr>
      <vt:lpstr>'FCC 2021 15 m'!open</vt:lpstr>
      <vt:lpstr>'FCC 2021 klub'!open</vt:lpstr>
      <vt:lpstr>'FCC 2021 Kombi'!open</vt:lpstr>
      <vt:lpstr>'MAM 2021 klub'!open</vt:lpstr>
      <vt:lpstr>'Oltimer Pribina 2021'!open</vt:lpstr>
      <vt:lpstr>'Sariscup 2021'!open</vt:lpstr>
      <vt:lpstr>'Septembrova cena 20201'!results</vt:lpstr>
      <vt:lpstr>'Trogar 2021'!results</vt:lpstr>
    </vt:vector>
  </TitlesOfParts>
  <Company>Gigasoft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Ocko</dc:creator>
  <cp:lastModifiedBy>Juraj Sidor</cp:lastModifiedBy>
  <cp:lastPrinted>2012-11-09T08:06:57Z</cp:lastPrinted>
  <dcterms:created xsi:type="dcterms:W3CDTF">2007-10-30T14:56:42Z</dcterms:created>
  <dcterms:modified xsi:type="dcterms:W3CDTF">2021-10-15T08:15:31Z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30398f13-d7e2-4953-a338-5d8a84bbf749</vt:lpwstr>
  </property>
</Properties>
</file>