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0\KBO SNA 2020\"/>
    </mc:Choice>
  </mc:AlternateContent>
  <bookViews>
    <workbookView xWindow="0" yWindow="0" windowWidth="28800" windowHeight="12435"/>
  </bookViews>
  <sheets>
    <sheet name="Slovenský pohár 2020" sheetId="12" r:id="rId1"/>
    <sheet name="Pracovny" sheetId="11" r:id="rId2"/>
    <sheet name="Trogár 2020 Klub" sheetId="118" r:id="rId3"/>
    <sheet name="Trogár 2020 Standard" sheetId="119" r:id="rId4"/>
    <sheet name="PMSR 2020 Klub" sheetId="120" r:id="rId5"/>
    <sheet name="PMSR 2020 15 m" sheetId="121" r:id="rId6"/>
    <sheet name="PMSR 2020 Kombi" sheetId="122" r:id="rId7"/>
    <sheet name="MAM 2020" sheetId="123" r:id="rId8"/>
    <sheet name="Trogár 2020 2 Standard" sheetId="124" r:id="rId9"/>
    <sheet name="Sariscup 2020" sheetId="125" r:id="rId10"/>
    <sheet name="FCC 2020 klub" sheetId="126" r:id="rId11"/>
    <sheet name="FCC 2020 konbi" sheetId="127" r:id="rId12"/>
    <sheet name="Oltimer Pribina 2020" sheetId="128" r:id="rId13"/>
    <sheet name="fatraglide 2020 klub" sheetId="129" r:id="rId14"/>
    <sheet name="fatraglide 2020 kombi" sheetId="130" r:id="rId15"/>
    <sheet name="Septembrova cena 2020" sheetId="131" r:id="rId16"/>
  </sheets>
  <definedNames>
    <definedName name="_xlnm._FilterDatabase" localSheetId="13" hidden="1">'fatraglide 2020 klub'!$N$5:$N$15</definedName>
    <definedName name="_xlnm._FilterDatabase" localSheetId="14" hidden="1">'fatraglide 2020 kombi'!$N$5:$N$23</definedName>
    <definedName name="_xlnm._FilterDatabase" localSheetId="10" hidden="1">'FCC 2020 klub'!$N$5:$N$16</definedName>
    <definedName name="_xlnm._FilterDatabase" localSheetId="11" hidden="1">'FCC 2020 konbi'!$N$5:$N$22</definedName>
    <definedName name="_xlnm._FilterDatabase" localSheetId="7" hidden="1">'MAM 2020'!$N$5:$N$26</definedName>
    <definedName name="_xlnm._FilterDatabase" localSheetId="12" hidden="1">'Oltimer Pribina 2020'!$N$5:$N$22</definedName>
    <definedName name="_xlnm._FilterDatabase" localSheetId="5" hidden="1">'PMSR 2020 15 m'!$N$5:$N$16</definedName>
    <definedName name="_xlnm._FilterDatabase" localSheetId="4" hidden="1">'PMSR 2020 Klub'!$N$5:$N$30</definedName>
    <definedName name="_xlnm._FilterDatabase" localSheetId="6" hidden="1">'PMSR 2020 Kombi'!$N$5:$N$24</definedName>
    <definedName name="_xlnm._FilterDatabase" localSheetId="1" hidden="1">Pracovny!$A$3:$E$105</definedName>
    <definedName name="_xlnm._FilterDatabase" localSheetId="9" hidden="1">'Sariscup 2020'!$N$5:$N$16</definedName>
    <definedName name="_xlnm._FilterDatabase" localSheetId="15" hidden="1">'Septembrova cena 2020'!$N$5:$N$17</definedName>
    <definedName name="_xlnm._FilterDatabase" localSheetId="8" hidden="1">'Trogár 2020 2 Standard'!$N$5:$N$10</definedName>
    <definedName name="_xlnm._FilterDatabase" localSheetId="2" hidden="1">'Trogár 2020 Klub'!$N$5:$N$9</definedName>
    <definedName name="_xlnm._FilterDatabase" localSheetId="3" hidden="1">'Trogár 2020 Standard'!$N$5:$N$15</definedName>
    <definedName name="club" localSheetId="13">'fatraglide 2020 klub'!$A$1:$L$14</definedName>
    <definedName name="club" localSheetId="14">'fatraglide 2020 kombi'!$A$1:$L$14</definedName>
    <definedName name="club" localSheetId="10">'FCC 2020 klub'!$A$1:$L$14</definedName>
    <definedName name="club" localSheetId="11">'FCC 2020 konbi'!$A$1:$L$14</definedName>
    <definedName name="club" localSheetId="7">'MAM 2020'!$A$1:$L$14</definedName>
    <definedName name="club" localSheetId="12">'Oltimer Pribina 2020'!$A$1:$L$14</definedName>
    <definedName name="club" localSheetId="5">'PMSR 2020 15 m'!$A$1:$L$14</definedName>
    <definedName name="club" localSheetId="4">'PMSR 2020 Klub'!$A$1:$L$14</definedName>
    <definedName name="club" localSheetId="6">'PMSR 2020 Kombi'!$A$1:$L$14</definedName>
    <definedName name="club" localSheetId="9">'Sariscup 2020'!$A$1:$L$14</definedName>
    <definedName name="club" localSheetId="15">'Septembrova cena 2020'!$A$1:$L$14</definedName>
    <definedName name="club" localSheetId="8">'Trogár 2020 2 Standard'!$A$1:$L$14</definedName>
    <definedName name="club" localSheetId="2">'Trogár 2020 Klub'!$A$1:$L$14</definedName>
    <definedName name="club" localSheetId="3">'Trogár 2020 Standard'!$A$1:$L$14</definedName>
    <definedName name="klubova_tireda" localSheetId="4">'PMSR 2020 Klub'!$P$1:$AE$47</definedName>
    <definedName name="_xlnm.Print_Titles" localSheetId="0">'Slovenský pohár 2020'!$1:$3</definedName>
    <definedName name="_xlnm.Print_Area" localSheetId="0">'Slovenský pohár 2020'!$A$1:$E$123</definedName>
    <definedName name="open" localSheetId="13">'fatraglide 2020 klub'!$A$16:$L$47</definedName>
    <definedName name="open" localSheetId="14">'fatraglide 2020 kombi'!$A$16:$L$47</definedName>
    <definedName name="open" localSheetId="10">'FCC 2020 klub'!$A$16:$L$47</definedName>
    <definedName name="open" localSheetId="11">'FCC 2020 konbi'!$A$16:$L$47</definedName>
    <definedName name="open" localSheetId="7">'MAM 2020'!$A$16:$L$47</definedName>
    <definedName name="open" localSheetId="12">'Oltimer Pribina 2020'!$A$16:$L$47</definedName>
    <definedName name="open" localSheetId="5">'PMSR 2020 15 m'!$A$16:$L$47</definedName>
    <definedName name="open" localSheetId="4">'PMSR 2020 Klub'!$A$16:$L$47</definedName>
    <definedName name="open" localSheetId="6">'PMSR 2020 Kombi'!$A$16:$L$47</definedName>
    <definedName name="open" localSheetId="9">'Sariscup 2020'!$A$16:$L$47</definedName>
    <definedName name="open" localSheetId="15">'Septembrova cena 2020'!$A$16:$L$47</definedName>
    <definedName name="open" localSheetId="8">'Trogár 2020 2 Standard'!$A$16:$L$47</definedName>
    <definedName name="open" localSheetId="3">'Trogár 2020 Standard'!$A$16:$L$47</definedName>
  </definedNames>
  <calcPr calcId="152511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35" i="12" l="1"/>
  <c r="D101" i="12"/>
  <c r="D137" i="12"/>
  <c r="D231" i="12"/>
  <c r="D177" i="12"/>
  <c r="D156" i="12"/>
  <c r="D65" i="12"/>
  <c r="D188" i="12"/>
  <c r="D128" i="12"/>
  <c r="D164" i="12"/>
  <c r="D201" i="12"/>
  <c r="D154" i="12"/>
  <c r="D39" i="12"/>
  <c r="D122" i="12"/>
  <c r="D147" i="12"/>
  <c r="D61" i="12"/>
  <c r="D80" i="12"/>
  <c r="D110" i="12"/>
  <c r="D68" i="12"/>
  <c r="D181" i="12"/>
  <c r="D183" i="12"/>
  <c r="D211" i="12"/>
  <c r="D149" i="12"/>
  <c r="D59" i="12"/>
  <c r="D104" i="12"/>
  <c r="D245" i="12"/>
  <c r="D203" i="12"/>
  <c r="D51" i="12"/>
  <c r="D107" i="12"/>
  <c r="D207" i="12"/>
  <c r="D55" i="12"/>
  <c r="D172" i="12"/>
  <c r="D159" i="12"/>
  <c r="D6" i="12"/>
  <c r="D141" i="12"/>
  <c r="D53" i="12"/>
  <c r="D220" i="12"/>
  <c r="D89" i="12"/>
  <c r="D194" i="12"/>
  <c r="D15" i="12"/>
  <c r="D91" i="12"/>
  <c r="D32" i="12"/>
  <c r="D151" i="12"/>
  <c r="D139" i="12"/>
  <c r="D241" i="12"/>
  <c r="D213" i="12"/>
  <c r="D229" i="12"/>
  <c r="D218" i="12"/>
  <c r="D233" i="12"/>
  <c r="D71" i="12"/>
  <c r="D161" i="12"/>
  <c r="D47" i="12"/>
  <c r="D239" i="12"/>
  <c r="D249" i="12"/>
  <c r="D24" i="12"/>
  <c r="D174" i="12"/>
  <c r="D34" i="12"/>
  <c r="D30" i="12"/>
  <c r="D170" i="12"/>
  <c r="D78" i="12"/>
  <c r="D143" i="12"/>
  <c r="D179" i="12"/>
  <c r="D209" i="12"/>
  <c r="D186" i="12"/>
  <c r="D49" i="12"/>
  <c r="D117" i="12"/>
  <c r="D120" i="12"/>
  <c r="D247" i="12"/>
  <c r="D37" i="12"/>
  <c r="D27" i="12"/>
  <c r="D205" i="12"/>
  <c r="D167" i="12"/>
  <c r="D133" i="12"/>
  <c r="D145" i="12"/>
  <c r="D225" i="12"/>
  <c r="D130" i="12"/>
  <c r="D97" i="12"/>
  <c r="D84" i="12"/>
  <c r="D115" i="12"/>
  <c r="D251" i="12"/>
  <c r="D235" i="12"/>
  <c r="D99" i="12"/>
  <c r="D63" i="12"/>
  <c r="D41" i="12"/>
  <c r="D215" i="12"/>
  <c r="D237" i="12"/>
  <c r="D227" i="12"/>
  <c r="D199" i="12"/>
  <c r="D21" i="12"/>
  <c r="D12" i="12"/>
  <c r="D9" i="12"/>
  <c r="D94" i="12"/>
  <c r="D82" i="12"/>
  <c r="D190" i="12"/>
  <c r="D192" i="12"/>
  <c r="D124" i="12"/>
  <c r="D57" i="12"/>
  <c r="D222" i="12"/>
  <c r="D18" i="12"/>
  <c r="D76" i="12"/>
  <c r="D243" i="12"/>
  <c r="D126" i="12"/>
  <c r="D197" i="12"/>
  <c r="D86" i="12"/>
  <c r="D112" i="12"/>
  <c r="D44" i="12"/>
  <c r="D74" i="12"/>
  <c r="I7" i="131"/>
  <c r="I8" i="131"/>
  <c r="I9" i="131"/>
  <c r="I10" i="131"/>
  <c r="I11" i="131"/>
  <c r="I12" i="131"/>
  <c r="I13" i="131"/>
  <c r="I14" i="131"/>
  <c r="I15" i="131"/>
  <c r="I16" i="131"/>
  <c r="I17" i="131"/>
  <c r="D7" i="131"/>
  <c r="E7" i="131" s="1"/>
  <c r="D8" i="131"/>
  <c r="E8" i="131" s="1"/>
  <c r="D9" i="131"/>
  <c r="D10" i="131"/>
  <c r="E10" i="131" s="1"/>
  <c r="D11" i="131"/>
  <c r="E11" i="131" s="1"/>
  <c r="D12" i="131"/>
  <c r="E12" i="131" s="1"/>
  <c r="D13" i="131"/>
  <c r="E13" i="131" s="1"/>
  <c r="D14" i="131"/>
  <c r="E14" i="131" s="1"/>
  <c r="D15" i="131"/>
  <c r="E15" i="131" s="1"/>
  <c r="D16" i="131"/>
  <c r="E16" i="131"/>
  <c r="D17" i="131"/>
  <c r="E17" i="131" s="1"/>
  <c r="D6" i="131"/>
  <c r="M4" i="131"/>
  <c r="K4" i="131"/>
  <c r="I4" i="131" s="1"/>
  <c r="I7" i="130"/>
  <c r="I8" i="130"/>
  <c r="I9" i="130"/>
  <c r="I10" i="130"/>
  <c r="I11" i="130"/>
  <c r="I12" i="130"/>
  <c r="I13" i="130"/>
  <c r="I14" i="130"/>
  <c r="I15" i="130"/>
  <c r="I16" i="130"/>
  <c r="I17" i="130"/>
  <c r="I18" i="130"/>
  <c r="I19" i="130"/>
  <c r="I20" i="130"/>
  <c r="I21" i="130"/>
  <c r="I22" i="130"/>
  <c r="I23" i="130"/>
  <c r="D16" i="130"/>
  <c r="E16" i="130" s="1"/>
  <c r="D17" i="130"/>
  <c r="E17" i="130" s="1"/>
  <c r="D18" i="130"/>
  <c r="D19" i="130"/>
  <c r="D20" i="130"/>
  <c r="E20" i="130" s="1"/>
  <c r="D21" i="130"/>
  <c r="E21" i="130" s="1"/>
  <c r="D22" i="130"/>
  <c r="D23" i="130"/>
  <c r="E18" i="130"/>
  <c r="E19" i="130"/>
  <c r="E22" i="130"/>
  <c r="E23" i="130"/>
  <c r="D15" i="130"/>
  <c r="D14" i="130"/>
  <c r="E14" i="130" s="1"/>
  <c r="D13" i="130"/>
  <c r="E13" i="130" s="1"/>
  <c r="D12" i="130"/>
  <c r="E12" i="130" s="1"/>
  <c r="D11" i="130"/>
  <c r="E11" i="130" s="1"/>
  <c r="D10" i="130"/>
  <c r="E10" i="130" s="1"/>
  <c r="D9" i="130"/>
  <c r="E9" i="130" s="1"/>
  <c r="D8" i="130"/>
  <c r="E8" i="130" s="1"/>
  <c r="D7" i="130"/>
  <c r="E7" i="130" s="1"/>
  <c r="D6" i="130"/>
  <c r="E6" i="130" s="1"/>
  <c r="M4" i="130"/>
  <c r="K4" i="130"/>
  <c r="I4" i="130" s="1"/>
  <c r="D8" i="129"/>
  <c r="E8" i="129" s="1"/>
  <c r="D9" i="129"/>
  <c r="E9" i="129" s="1"/>
  <c r="D10" i="129"/>
  <c r="E10" i="129" s="1"/>
  <c r="D11" i="129"/>
  <c r="E11" i="129" s="1"/>
  <c r="D12" i="129"/>
  <c r="E12" i="129" s="1"/>
  <c r="D13" i="129"/>
  <c r="E13" i="129"/>
  <c r="D14" i="129"/>
  <c r="E14" i="129" s="1"/>
  <c r="D15" i="129"/>
  <c r="E15" i="129"/>
  <c r="I7" i="129"/>
  <c r="I8" i="129"/>
  <c r="I9" i="129"/>
  <c r="I10" i="129"/>
  <c r="I11" i="129"/>
  <c r="I12" i="129"/>
  <c r="I13" i="129"/>
  <c r="I14" i="129"/>
  <c r="I15" i="129"/>
  <c r="D7" i="129"/>
  <c r="E7" i="129" s="1"/>
  <c r="D6" i="129"/>
  <c r="E6" i="129" s="1"/>
  <c r="M4" i="129"/>
  <c r="K4" i="129"/>
  <c r="I4" i="129" s="1"/>
  <c r="I19" i="128"/>
  <c r="I20" i="128"/>
  <c r="I21" i="128"/>
  <c r="I22" i="128"/>
  <c r="I7" i="128"/>
  <c r="I8" i="128"/>
  <c r="I9" i="128"/>
  <c r="I10" i="128"/>
  <c r="I11" i="128"/>
  <c r="I12" i="128"/>
  <c r="I13" i="128"/>
  <c r="I14" i="128"/>
  <c r="I15" i="128"/>
  <c r="I16" i="128"/>
  <c r="I17" i="128"/>
  <c r="I18" i="128"/>
  <c r="I6" i="128"/>
  <c r="I7" i="127"/>
  <c r="I8" i="127"/>
  <c r="I9" i="127"/>
  <c r="I10" i="127"/>
  <c r="I11" i="127"/>
  <c r="I12" i="127"/>
  <c r="I13" i="127"/>
  <c r="I14" i="127"/>
  <c r="I15" i="127"/>
  <c r="I16" i="127"/>
  <c r="I17" i="127"/>
  <c r="I18" i="127"/>
  <c r="I19" i="127"/>
  <c r="I20" i="127"/>
  <c r="I21" i="127"/>
  <c r="I22" i="127"/>
  <c r="I6" i="127"/>
  <c r="I7" i="126"/>
  <c r="I8" i="126"/>
  <c r="I9" i="126"/>
  <c r="I10" i="126"/>
  <c r="I11" i="126"/>
  <c r="I12" i="126"/>
  <c r="I13" i="126"/>
  <c r="I14" i="126"/>
  <c r="I15" i="126"/>
  <c r="I16" i="126"/>
  <c r="I6" i="126"/>
  <c r="D7" i="128"/>
  <c r="E7" i="128" s="1"/>
  <c r="D8" i="128"/>
  <c r="E8" i="128" s="1"/>
  <c r="D9" i="128"/>
  <c r="E9" i="128" s="1"/>
  <c r="D10" i="128"/>
  <c r="E10" i="128" s="1"/>
  <c r="D11" i="128"/>
  <c r="E11" i="128" s="1"/>
  <c r="D12" i="128"/>
  <c r="E12" i="128"/>
  <c r="D13" i="128"/>
  <c r="E13" i="128" s="1"/>
  <c r="D14" i="128"/>
  <c r="E14" i="128" s="1"/>
  <c r="D15" i="128"/>
  <c r="E15" i="128" s="1"/>
  <c r="D16" i="128"/>
  <c r="E16" i="128" s="1"/>
  <c r="D17" i="128"/>
  <c r="E17" i="128" s="1"/>
  <c r="D18" i="128"/>
  <c r="E18" i="128" s="1"/>
  <c r="D19" i="128"/>
  <c r="E19" i="128" s="1"/>
  <c r="D20" i="128"/>
  <c r="E20" i="128"/>
  <c r="D21" i="128"/>
  <c r="E21" i="128" s="1"/>
  <c r="D22" i="128"/>
  <c r="E22" i="128"/>
  <c r="D6" i="128"/>
  <c r="E6" i="128" s="1"/>
  <c r="M4" i="128"/>
  <c r="K4" i="128"/>
  <c r="I4" i="128"/>
  <c r="D252" i="12" l="1"/>
  <c r="I6" i="131"/>
  <c r="I6" i="130"/>
  <c r="I6" i="129"/>
  <c r="D17" i="127"/>
  <c r="E17" i="127" s="1"/>
  <c r="D18" i="127"/>
  <c r="E18" i="127" s="1"/>
  <c r="D19" i="127"/>
  <c r="E19" i="127"/>
  <c r="D20" i="127"/>
  <c r="E20" i="127" s="1"/>
  <c r="D21" i="127"/>
  <c r="E21" i="127"/>
  <c r="D22" i="127"/>
  <c r="E22" i="127" s="1"/>
  <c r="D16" i="127"/>
  <c r="E16" i="127" s="1"/>
  <c r="D15" i="127"/>
  <c r="E15" i="127" s="1"/>
  <c r="D14" i="127"/>
  <c r="D13" i="127"/>
  <c r="E13" i="127" s="1"/>
  <c r="D12" i="127"/>
  <c r="E12" i="127" s="1"/>
  <c r="D11" i="127"/>
  <c r="E11" i="127" s="1"/>
  <c r="D10" i="127"/>
  <c r="E10" i="127" s="1"/>
  <c r="D9" i="127"/>
  <c r="E9" i="127" s="1"/>
  <c r="D8" i="127"/>
  <c r="E8" i="127" s="1"/>
  <c r="D7" i="127"/>
  <c r="E7" i="127" s="1"/>
  <c r="D6" i="127"/>
  <c r="E6" i="127" s="1"/>
  <c r="M4" i="127"/>
  <c r="K4" i="127"/>
  <c r="I4" i="127"/>
  <c r="D7" i="126"/>
  <c r="E7" i="126" s="1"/>
  <c r="D8" i="126"/>
  <c r="E8" i="126"/>
  <c r="D9" i="126"/>
  <c r="E9" i="126" s="1"/>
  <c r="D10" i="126"/>
  <c r="E10" i="126" s="1"/>
  <c r="D11" i="126"/>
  <c r="E11" i="126" s="1"/>
  <c r="D12" i="126"/>
  <c r="E12" i="126" s="1"/>
  <c r="D13" i="126"/>
  <c r="E13" i="126" s="1"/>
  <c r="D14" i="126"/>
  <c r="D15" i="126"/>
  <c r="E15" i="126" s="1"/>
  <c r="D16" i="126"/>
  <c r="E16" i="126"/>
  <c r="D6" i="126"/>
  <c r="E6" i="126" s="1"/>
  <c r="M4" i="126"/>
  <c r="I4" i="126" s="1"/>
  <c r="K4" i="126"/>
  <c r="I7" i="125"/>
  <c r="I8" i="125"/>
  <c r="I9" i="125"/>
  <c r="I10" i="125"/>
  <c r="I11" i="125"/>
  <c r="I12" i="125"/>
  <c r="I13" i="125"/>
  <c r="I14" i="125"/>
  <c r="I15" i="125"/>
  <c r="I16" i="125"/>
  <c r="D8" i="125"/>
  <c r="E8" i="125" s="1"/>
  <c r="D9" i="125"/>
  <c r="E9" i="125" s="1"/>
  <c r="D10" i="125"/>
  <c r="E10" i="125" s="1"/>
  <c r="D11" i="125"/>
  <c r="E11" i="125"/>
  <c r="D12" i="125"/>
  <c r="E12" i="125" s="1"/>
  <c r="D13" i="125"/>
  <c r="E13" i="125"/>
  <c r="D14" i="125"/>
  <c r="E14" i="125" s="1"/>
  <c r="D15" i="125"/>
  <c r="E15" i="125" s="1"/>
  <c r="D16" i="125"/>
  <c r="E16" i="125" s="1"/>
  <c r="D7" i="125"/>
  <c r="E7" i="125" s="1"/>
  <c r="D6" i="125"/>
  <c r="E6" i="125" s="1"/>
  <c r="M4" i="125"/>
  <c r="K4" i="125"/>
  <c r="I4" i="125" s="1"/>
  <c r="D7" i="124"/>
  <c r="E7" i="124" s="1"/>
  <c r="D8" i="124"/>
  <c r="E8" i="124"/>
  <c r="D9" i="124"/>
  <c r="E9" i="124" s="1"/>
  <c r="D10" i="124"/>
  <c r="E10" i="124" s="1"/>
  <c r="I7" i="124"/>
  <c r="I8" i="124"/>
  <c r="I9" i="124"/>
  <c r="I10" i="124"/>
  <c r="D6" i="124"/>
  <c r="E6" i="124" s="1"/>
  <c r="M4" i="124"/>
  <c r="K4" i="124"/>
  <c r="I4" i="124" s="1"/>
  <c r="D23" i="123"/>
  <c r="E23" i="123" s="1"/>
  <c r="D16" i="123"/>
  <c r="D26" i="123"/>
  <c r="E26" i="123" s="1"/>
  <c r="E13" i="123"/>
  <c r="E16" i="123"/>
  <c r="E18" i="123"/>
  <c r="E24" i="123"/>
  <c r="I7" i="123"/>
  <c r="I8" i="123"/>
  <c r="I9" i="123"/>
  <c r="I10" i="123"/>
  <c r="I11" i="123"/>
  <c r="I12" i="123"/>
  <c r="I13" i="123"/>
  <c r="I14" i="123"/>
  <c r="I15" i="123"/>
  <c r="I16" i="123"/>
  <c r="I17" i="123"/>
  <c r="I18" i="123"/>
  <c r="I19" i="123"/>
  <c r="I20" i="123"/>
  <c r="I21" i="123"/>
  <c r="I22" i="123"/>
  <c r="I23" i="123"/>
  <c r="I24" i="123"/>
  <c r="I25" i="123"/>
  <c r="I26" i="123"/>
  <c r="D25" i="123"/>
  <c r="E25" i="123" s="1"/>
  <c r="D24" i="123"/>
  <c r="D21" i="123"/>
  <c r="E21" i="123" s="1"/>
  <c r="D20" i="123"/>
  <c r="E20" i="123" s="1"/>
  <c r="D19" i="123"/>
  <c r="E19" i="123" s="1"/>
  <c r="D18" i="123"/>
  <c r="D17" i="123"/>
  <c r="E17" i="123" s="1"/>
  <c r="D15" i="123"/>
  <c r="E15" i="123" s="1"/>
  <c r="D14" i="123"/>
  <c r="D13" i="123"/>
  <c r="D12" i="123"/>
  <c r="E12" i="123" s="1"/>
  <c r="D11" i="123"/>
  <c r="E11" i="123" s="1"/>
  <c r="D10" i="123"/>
  <c r="E10" i="123" s="1"/>
  <c r="D9" i="123"/>
  <c r="D8" i="123"/>
  <c r="E8" i="123" s="1"/>
  <c r="D6" i="123"/>
  <c r="E6" i="123" s="1"/>
  <c r="M4" i="123"/>
  <c r="K4" i="123"/>
  <c r="I4" i="123" s="1"/>
  <c r="I7" i="122"/>
  <c r="I8" i="122"/>
  <c r="I9" i="122"/>
  <c r="I10" i="122"/>
  <c r="I11" i="122"/>
  <c r="I12" i="122"/>
  <c r="I13" i="122"/>
  <c r="I14" i="122"/>
  <c r="I15" i="122"/>
  <c r="I16" i="122"/>
  <c r="I17" i="122"/>
  <c r="I18" i="122"/>
  <c r="I19" i="122"/>
  <c r="I20" i="122"/>
  <c r="I21" i="122"/>
  <c r="I22" i="122"/>
  <c r="I23" i="122"/>
  <c r="I24" i="122"/>
  <c r="D7" i="122"/>
  <c r="E7" i="122" s="1"/>
  <c r="D8" i="122"/>
  <c r="E8" i="122" s="1"/>
  <c r="D9" i="122"/>
  <c r="E9" i="122" s="1"/>
  <c r="D10" i="122"/>
  <c r="D11" i="122"/>
  <c r="E11" i="122" s="1"/>
  <c r="D12" i="122"/>
  <c r="E12" i="122" s="1"/>
  <c r="D13" i="122"/>
  <c r="E13" i="122" s="1"/>
  <c r="D14" i="122"/>
  <c r="D15" i="122"/>
  <c r="E15" i="122" s="1"/>
  <c r="D17" i="122"/>
  <c r="E17" i="122" s="1"/>
  <c r="D18" i="122"/>
  <c r="E18" i="122" s="1"/>
  <c r="D19" i="122"/>
  <c r="E19" i="122" s="1"/>
  <c r="D20" i="122"/>
  <c r="E20" i="122" s="1"/>
  <c r="D21" i="122"/>
  <c r="D22" i="122"/>
  <c r="E22" i="122" s="1"/>
  <c r="D23" i="122"/>
  <c r="E23" i="122" s="1"/>
  <c r="D24" i="122"/>
  <c r="E24" i="122" s="1"/>
  <c r="D25" i="122"/>
  <c r="E25" i="122" s="1"/>
  <c r="D6" i="122"/>
  <c r="E6" i="122" s="1"/>
  <c r="M4" i="122"/>
  <c r="K4" i="122"/>
  <c r="I4" i="122" s="1"/>
  <c r="D7" i="121"/>
  <c r="E7" i="121" s="1"/>
  <c r="D8" i="121"/>
  <c r="E8" i="121"/>
  <c r="D9" i="121"/>
  <c r="E9" i="121" s="1"/>
  <c r="D10" i="121"/>
  <c r="E10" i="121" s="1"/>
  <c r="D11" i="121"/>
  <c r="E11" i="121" s="1"/>
  <c r="D12" i="121"/>
  <c r="E12" i="121"/>
  <c r="D13" i="121"/>
  <c r="E13" i="121" s="1"/>
  <c r="D14" i="121"/>
  <c r="E14" i="121" s="1"/>
  <c r="D15" i="121"/>
  <c r="E15" i="121" s="1"/>
  <c r="D16" i="121"/>
  <c r="E16" i="121"/>
  <c r="I7" i="121"/>
  <c r="I8" i="121"/>
  <c r="I9" i="121"/>
  <c r="I10" i="121"/>
  <c r="I11" i="121"/>
  <c r="I12" i="121"/>
  <c r="I13" i="121"/>
  <c r="I14" i="121"/>
  <c r="I15" i="121"/>
  <c r="I16" i="121"/>
  <c r="D6" i="121"/>
  <c r="E6" i="121" s="1"/>
  <c r="M4" i="121"/>
  <c r="K4" i="121"/>
  <c r="I4" i="121" s="1"/>
  <c r="I7" i="120"/>
  <c r="I8" i="120"/>
  <c r="I9" i="120"/>
  <c r="I10" i="120"/>
  <c r="I11" i="120"/>
  <c r="I12" i="120"/>
  <c r="I13" i="120"/>
  <c r="I14" i="120"/>
  <c r="I15" i="120"/>
  <c r="I16" i="120"/>
  <c r="I17" i="120"/>
  <c r="I18" i="120"/>
  <c r="I19" i="120"/>
  <c r="I20" i="120"/>
  <c r="I21" i="120"/>
  <c r="I22" i="120"/>
  <c r="I23" i="120"/>
  <c r="I24" i="120"/>
  <c r="I25" i="120"/>
  <c r="I26" i="120"/>
  <c r="I27" i="120"/>
  <c r="I28" i="120"/>
  <c r="I29" i="120"/>
  <c r="I30" i="120"/>
  <c r="D7" i="120"/>
  <c r="E7" i="120" s="1"/>
  <c r="D8" i="120"/>
  <c r="E8" i="120"/>
  <c r="D9" i="120"/>
  <c r="E9" i="120" s="1"/>
  <c r="D10" i="120"/>
  <c r="E10" i="120" s="1"/>
  <c r="D11" i="120"/>
  <c r="E11" i="120" s="1"/>
  <c r="D12" i="120"/>
  <c r="E12" i="120"/>
  <c r="D13" i="120"/>
  <c r="E13" i="120" s="1"/>
  <c r="D14" i="120"/>
  <c r="E14" i="120"/>
  <c r="D15" i="120"/>
  <c r="E15" i="120" s="1"/>
  <c r="D16" i="120"/>
  <c r="E16" i="120"/>
  <c r="D17" i="120"/>
  <c r="E17" i="120" s="1"/>
  <c r="D18" i="120"/>
  <c r="E18" i="120" s="1"/>
  <c r="D19" i="120"/>
  <c r="E19" i="120" s="1"/>
  <c r="D20" i="120"/>
  <c r="E20" i="120"/>
  <c r="D21" i="120"/>
  <c r="E21" i="120" s="1"/>
  <c r="D22" i="120"/>
  <c r="E22" i="120"/>
  <c r="D23" i="120"/>
  <c r="E23" i="120" s="1"/>
  <c r="D24" i="120"/>
  <c r="E24" i="120"/>
  <c r="D25" i="120"/>
  <c r="E25" i="120" s="1"/>
  <c r="D26" i="120"/>
  <c r="E26" i="120" s="1"/>
  <c r="D27" i="120"/>
  <c r="E27" i="120" s="1"/>
  <c r="D28" i="120"/>
  <c r="E28" i="120"/>
  <c r="D29" i="120"/>
  <c r="E29" i="120" s="1"/>
  <c r="D30" i="120"/>
  <c r="E30" i="120"/>
  <c r="D6" i="120"/>
  <c r="E6" i="120" s="1"/>
  <c r="M4" i="120"/>
  <c r="K4" i="120"/>
  <c r="I4" i="120" s="1"/>
  <c r="I6" i="125" l="1"/>
  <c r="I6" i="124"/>
  <c r="I6" i="123"/>
  <c r="I6" i="122"/>
  <c r="I6" i="121"/>
  <c r="I6" i="120"/>
  <c r="D7" i="119"/>
  <c r="E7" i="119" s="1"/>
  <c r="D8" i="119"/>
  <c r="E8" i="119" s="1"/>
  <c r="D9" i="119"/>
  <c r="E9" i="119" s="1"/>
  <c r="D10" i="119"/>
  <c r="E10" i="119"/>
  <c r="D11" i="119"/>
  <c r="E11" i="119" s="1"/>
  <c r="D12" i="119"/>
  <c r="E12" i="119"/>
  <c r="D13" i="119"/>
  <c r="E13" i="119" s="1"/>
  <c r="D14" i="119"/>
  <c r="E14" i="119" s="1"/>
  <c r="D15" i="119"/>
  <c r="E15" i="119" s="1"/>
  <c r="I7" i="119"/>
  <c r="I8" i="119"/>
  <c r="I9" i="119"/>
  <c r="I10" i="119"/>
  <c r="I11" i="119"/>
  <c r="I12" i="119"/>
  <c r="I13" i="119"/>
  <c r="I14" i="119"/>
  <c r="I15" i="119"/>
  <c r="D7" i="118"/>
  <c r="E7" i="118" s="1"/>
  <c r="D8" i="118"/>
  <c r="E8" i="118" s="1"/>
  <c r="D9" i="118"/>
  <c r="E9" i="118" s="1"/>
  <c r="D6" i="119"/>
  <c r="E6" i="119" s="1"/>
  <c r="M4" i="119"/>
  <c r="K4" i="119"/>
  <c r="I4" i="119" s="1"/>
  <c r="I7" i="118"/>
  <c r="I8" i="118"/>
  <c r="I9" i="118"/>
  <c r="I6" i="118"/>
  <c r="D6" i="118"/>
  <c r="E6" i="118" s="1"/>
  <c r="M4" i="118"/>
  <c r="K4" i="118"/>
  <c r="I4" i="118" s="1"/>
  <c r="I6" i="119" l="1"/>
</calcChain>
</file>

<file path=xl/connections.xml><?xml version="1.0" encoding="utf-8"?>
<connections xmlns="http://schemas.openxmlformats.org/spreadsheetml/2006/main">
  <connection id="1" name="Pripojenie" type="4" refreshedVersion="3" background="1">
    <webPr sourceData="1" parsePre="1" consecutive="1" xl2000="1" url="http://www.soaringspot.com/fcc2011/results/club/total/day9.html" htmlTables="1">
      <tables count="1">
        <x v="3"/>
      </tables>
    </webPr>
  </connection>
  <connection id="2" name="Pripojenie1" type="4" refreshedVersion="3" background="1">
    <webPr sourceData="1" parsePre="1" consecutive="1" xl2000="1" url="http://www.soaringspot.com/fcc2011/results/15-meter/total/day9.html" htmlTables="1">
      <tables count="1">
        <x v="3"/>
      </tables>
    </webPr>
  </connection>
  <connection id="3" name="Pripojenie10" type="4" refreshedVersion="3" background="1" saveData="1">
    <webPr sourceData="1" parsePre="1" consecutive="1" xl2000="1" url="http://www.soaringspot.com/pmsr2011/results/15-meter/total/day7.html" htmlTables="1">
      <tables count="1">
        <x v="3"/>
      </tables>
    </webPr>
  </connection>
  <connection id="4" name="Pripojenie11" type="4" refreshedVersion="3" background="1" saveData="1">
    <webPr sourceData="1" parsePre="1" consecutive="1" xl2000="1" url="http://www.soaringspot.com/pmsr2011/results/open/total/day7.html" htmlTables="1">
      <tables count="1">
        <x v="3"/>
      </tables>
    </webPr>
  </connection>
  <connection id="5" name="Pripojenie12" type="4" refreshedVersion="3" background="1" saveData="1">
    <webPr sourceData="1" parsePre="1" consecutive="1" xl2000="1" url="http://www.soaringspot.com/mam2011/results/18-meter/total/day4.html" htmlTables="1">
      <tables count="1">
        <x v="3"/>
      </tables>
    </webPr>
  </connection>
  <connection id="6" name="Pripojenie13" type="4" refreshedVersion="3" background="1">
    <webPr sourceData="1" parsePre="1" consecutive="1" xl2000="1" url="http://www.soaringspot.com/mam2011/results/mixed/total/day5.html" htmlTables="1">
      <tables count="1">
        <x v="3"/>
      </tables>
    </webPr>
  </connection>
  <connection id="7" name="Pripojenie14" type="4" refreshedVersion="3" background="1">
    <webPr sourceData="1" parsePre="1" consecutive="1" xl2000="1" url="http://www.soaringspot.com/mam2011/results/club/total/day5.html" htmlTables="1">
      <tables count="1">
        <x v="3"/>
      </tables>
    </webPr>
  </connection>
  <connection id="8" name="Pripojenie15" type="4" refreshedVersion="3" background="1">
    <webPr sourceData="1" parsePre="1" consecutive="1" xl2000="1" url="http://www.soaringspot.com/egc_2011/results/double-seater/total/day4.html" htmlTables="1">
      <tables count="1">
        <x v="3"/>
      </tables>
    </webPr>
  </connection>
  <connection id="9" name="Pripojenie16" type="4" refreshedVersion="3" background="1">
    <webPr sourceData="1" parsePre="1" consecutive="1" xl2000="1" url="http://www.soaringspot.com/egc_2011/results/club/total/day4.html" htmlTables="1">
      <tables count="1">
        <x v="3"/>
      </tables>
    </webPr>
  </connection>
  <connection id="10" name="Pripojenie17" type="4" refreshedVersion="3" background="1" saveData="1">
    <webPr sourceData="1" parsePre="1" consecutive="1" xl2000="1" url="http://www.soaringspot.com/egc_2011/results/standard/total/day4.html" htmlTables="1">
      <tables count="1">
        <x v="3"/>
      </tables>
    </webPr>
  </connection>
  <connection id="11" name="Pripojenie171" type="4" refreshedVersion="3" background="1" saveData="1">
    <webPr sourceData="1" parsePre="1" consecutive="1" xl2000="1" url="http://www.soaringspot.com/egc_2011/results/standard/total/day4.html" htmlTables="1">
      <tables count="1">
        <x v="3"/>
      </tables>
    </webPr>
  </connection>
  <connection id="12" name="Pripojenie18" type="4" refreshedVersion="3" background="1">
    <webPr sourceData="1" parsePre="1" consecutive="1" xl2000="1" url="http://www.soaringspot.com/vp2011/results/club/total/day4.html" htmlTables="1">
      <tables count="1">
        <x v="3"/>
      </tables>
    </webPr>
  </connection>
  <connection id="13" name="Pripojenie2" type="4" refreshedVersion="3" background="1">
    <webPr sourceData="1" parsePre="1" consecutive="1" xl2000="1" url="http://www.soaringspot.com/fcc2011/results/mixed/total/day9.html" htmlTables="1">
      <tables count="1">
        <x v="3"/>
      </tables>
    </webPr>
  </connection>
  <connection id="14" name="Pripojenie20" type="4" refreshedVersion="5" background="1" saveData="1">
    <webPr sourceData="1" parsePre="1" consecutive="1" xl2000="1" url="https://www.soaringspot.com/en_gb/trogar-nitra-2020/results/open"/>
  </connection>
  <connection id="15" name="Pripojenie201" type="4" refreshedVersion="5" background="1" saveData="1">
    <webPr sourceData="1" parsePre="1" consecutive="1" xl2000="1" url="https://www.soaringspot.com/en_gb/trogar-nitra-2020/results/open"/>
  </connection>
  <connection id="16" name="Pripojenie2011" type="4" refreshedVersion="5" background="1" saveData="1">
    <webPr sourceData="1" parsePre="1" consecutive="1" xl2000="1" url="https://www.soaringspot.com/en_gb/trogar-nitra-2020/results/open"/>
  </connection>
  <connection id="17" name="Pripojenie20111" type="4" refreshedVersion="5" background="1" saveData="1">
    <webPr sourceData="1" parsePre="1" consecutive="1" xl2000="1" url="https://www.soaringspot.com/en_gb/trogar-nitra-2020/results/open"/>
  </connection>
  <connection id="18" name="Pripojenie201111" type="4" refreshedVersion="5" background="1" saveData="1">
    <webPr sourceData="1" parsePre="1" consecutive="1" xl2000="1" url="https://www.soaringspot.com/en_gb/trogar-nitra-2020/results/open"/>
  </connection>
  <connection id="19" name="Pripojenie202" type="4" refreshedVersion="5" background="1" saveData="1">
    <webPr sourceData="1" parsePre="1" consecutive="1" xl2000="1" url="https://www.soaringspot.com/en_gb/trogar-nitra-2020/results/open"/>
  </connection>
  <connection id="20" name="Pripojenie2021" type="4" refreshedVersion="5" background="1" saveData="1">
    <webPr sourceData="1" parsePre="1" consecutive="1" xl2000="1" url="https://www.soaringspot.com/en_gb/trogar-nitra-2020/results/open"/>
  </connection>
  <connection id="21" name="Pripojenie20211" type="4" refreshedVersion="5" background="1" saveData="1">
    <webPr sourceData="1" parsePre="1" consecutive="1" xl2000="1" url="https://www.soaringspot.com/en_gb/trogar-nitra-2020/results/open"/>
  </connection>
  <connection id="22" name="Pripojenie202111" type="4" refreshedVersion="5" background="1" saveData="1">
    <webPr sourceData="1" parsePre="1" consecutive="1" xl2000="1" url="https://www.soaringspot.com/en_gb/trogar-nitra-2020/results/open"/>
  </connection>
  <connection id="23" name="Pripojenie202112" type="4" refreshedVersion="5" background="1" saveData="1">
    <webPr sourceData="1" parsePre="1" consecutive="1" xl2000="1" url="https://www.soaringspot.com/en_gb/trogar-nitra-2020/results/open"/>
  </connection>
  <connection id="24" name="Pripojenie2021121" type="4" refreshedVersion="5" background="1" saveData="1">
    <webPr sourceData="1" parsePre="1" consecutive="1" xl2000="1" url="https://www.soaringspot.com/en_gb/trogar-nitra-2020/results/open"/>
  </connection>
  <connection id="25" name="Pripojenie2022" type="4" refreshedVersion="5" background="1" saveData="1">
    <webPr sourceData="1" parsePre="1" consecutive="1" xl2000="1" url="https://www.soaringspot.com/en_gb/trogar-nitra-2020/results/open"/>
  </connection>
  <connection id="26" name="Pripojenie20221" type="4" refreshedVersion="5" background="1" saveData="1">
    <webPr sourceData="1" parsePre="1" consecutive="1" xl2000="1" url="https://www.soaringspot.com/en_gb/trogar-nitra-2020/results/open"/>
  </connection>
  <connection id="27" name="Pripojenie21" type="4" refreshedVersion="5" background="1" saveData="1">
    <webPr sourceData="1" parsePre="1" consecutive="1" xl2000="1" url="https://www.soaringspot.com/en_gb/63-majstrovstva-slovenska-v-bezmotorovom-lietani-2020/results/klubova-tireda"/>
  </connection>
  <connection id="28" name="Pripojenie28" type="4" refreshedVersion="5" background="1" saveData="1">
    <webPr sourceData="1" parsePre="1" consecutive="1" xl2000="1" url="https://www.soaringspot.com/en_gb/trogar-nitra-2020/results/club"/>
  </connection>
  <connection id="29" name="Pripojenie281" type="4" refreshedVersion="5" background="1" saveData="1">
    <webPr sourceData="1" parsePre="1" consecutive="1" xl2000="1" url="https://www.soaringspot.com/en_gb/trogar-nitra-2020/results/club"/>
  </connection>
  <connection id="30" name="Pripojenie2811" type="4" refreshedVersion="5" background="1" saveData="1">
    <webPr sourceData="1" parsePre="1" consecutive="1" xl2000="1" url="https://www.soaringspot.com/en_gb/trogar-nitra-2020/results/club"/>
  </connection>
  <connection id="31" name="Pripojenie28111" type="4" refreshedVersion="5" background="1" saveData="1">
    <webPr sourceData="1" parsePre="1" consecutive="1" xl2000="1" url="https://www.soaringspot.com/en_gb/trogar-nitra-2020/results/club"/>
  </connection>
  <connection id="32" name="Pripojenie281111" type="4" refreshedVersion="5" background="1" saveData="1">
    <webPr sourceData="1" parsePre="1" consecutive="1" xl2000="1" url="https://www.soaringspot.com/en_gb/trogar-nitra-2020/results/club"/>
  </connection>
  <connection id="33" name="Pripojenie2811111" type="4" refreshedVersion="5" background="1" saveData="1">
    <webPr sourceData="1" parsePre="1" consecutive="1" xl2000="1" url="https://www.soaringspot.com/en_gb/trogar-nitra-2020/results/club"/>
  </connection>
  <connection id="34" name="Pripojenie2812" type="4" refreshedVersion="5" background="1" saveData="1">
    <webPr sourceData="1" parsePre="1" consecutive="1" xl2000="1" url="https://www.soaringspot.com/en_gb/trogar-nitra-2020/results/club"/>
  </connection>
  <connection id="35" name="Pripojenie28121" type="4" refreshedVersion="5" background="1" saveData="1">
    <webPr sourceData="1" parsePre="1" consecutive="1" xl2000="1" url="https://www.soaringspot.com/en_gb/trogar-nitra-2020/results/club"/>
  </connection>
  <connection id="36" name="Pripojenie281211" type="4" refreshedVersion="5" background="1" saveData="1">
    <webPr sourceData="1" parsePre="1" consecutive="1" xl2000="1" url="https://www.soaringspot.com/en_gb/trogar-nitra-2020/results/club"/>
  </connection>
  <connection id="37" name="Pripojenie2812111" type="4" refreshedVersion="5" background="1" saveData="1">
    <webPr sourceData="1" parsePre="1" consecutive="1" xl2000="1" url="https://www.soaringspot.com/en_gb/trogar-nitra-2020/results/club"/>
  </connection>
  <connection id="38" name="Pripojenie2812112" type="4" refreshedVersion="5" background="1" saveData="1">
    <webPr sourceData="1" parsePre="1" consecutive="1" xl2000="1" url="https://www.soaringspot.com/en_gb/trogar-nitra-2020/results/club"/>
  </connection>
  <connection id="39" name="Pripojenie28121121" type="4" refreshedVersion="5" background="1" saveData="1">
    <webPr sourceData="1" parsePre="1" consecutive="1" xl2000="1" url="https://www.soaringspot.com/en_gb/trogar-nitra-2020/results/club"/>
  </connection>
  <connection id="40" name="Pripojenie28122" type="4" refreshedVersion="5" background="1" saveData="1">
    <webPr sourceData="1" parsePre="1" consecutive="1" xl2000="1" url="https://www.soaringspot.com/en_gb/trogar-nitra-2020/results/club"/>
  </connection>
  <connection id="41" name="Pripojenie281221" type="4" refreshedVersion="5" background="1" saveData="1">
    <webPr sourceData="1" parsePre="1" consecutive="1" xl2000="1" url="https://www.soaringspot.com/en_gb/trogar-nitra-2020/results/club"/>
  </connection>
  <connection id="42" name="Pripojenie3" type="4" refreshedVersion="3" background="1">
    <webPr sourceData="1" parsePre="1" consecutive="1" xl2000="1" url="http://www.soaringspot.com/pc2011/results/club/total/day5.html" htmlTables="1">
      <tables count="1">
        <x v="3"/>
      </tables>
    </webPr>
  </connection>
  <connection id="43" name="Pripojenie4" type="4" refreshedVersion="3" background="1" saveData="1">
    <webPr sourceData="1" parsePre="1" consecutive="1" xl2000="1" url="http://www.soaringspot.com/pc2011/results/15-meter/total/day5.html" htmlTables="1">
      <tables count="1">
        <x v="3"/>
      </tables>
    </webPr>
  </connection>
  <connection id="44" name="Pripojenie5" type="4" refreshedVersion="3" background="1" saveData="1">
    <webPr sourceData="1" parsePre="1" consecutive="1" xl2000="1" url="http://www.soaringspot.com/pc2011/results/double-seater/total/day5.html" htmlTables="1">
      <tables count="1">
        <x v="3"/>
      </tables>
    </webPr>
  </connection>
  <connection id="45" name="Pripojenie6" type="4" refreshedVersion="3" background="1">
    <webPr sourceData="1" parsePre="1" consecutive="1" xl2000="1" url="http://www.soaringspot.com/pc2011/results/open/total/day6.html" htmlTables="1">
      <tables count="1">
        <x v="3"/>
      </tables>
    </webPr>
  </connection>
  <connection id="46" name="Pripojenie7" type="4" refreshedVersion="3" background="1">
    <webPr sourceData="1" parsePre="1" consecutive="1" xl2000="1" url="http://www.soaringspot.com/fg11/results/mixed/total/day5.html" htmlTables="1">
      <tables count="1">
        <x v="3"/>
      </tables>
    </webPr>
  </connection>
  <connection id="47" name="Pripojenie8" type="4" refreshedVersion="3" background="1">
    <webPr sourceData="1" parsePre="1" consecutive="1" xl2000="1" url="http://www.soaringspot.com/fg11/results/club/total/day4.html" htmlTables="1">
      <tables count="1">
        <x v="3"/>
      </tables>
    </webPr>
  </connection>
  <connection id="48" name="Pripojenie9" type="4" refreshedVersion="3" background="1">
    <webPr sourceData="1" parsePre="1" consecutive="1" xl2000="1" url="http://www.soaringspot.com/pmsr2011/results/club/total/day6.html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<sst xmlns="http://schemas.openxmlformats.org/spreadsheetml/2006/main" count="2381" uniqueCount="905">
  <si>
    <t>#</t>
  </si>
  <si>
    <t>CN</t>
  </si>
  <si>
    <t>Pilot</t>
  </si>
  <si>
    <t>Glider</t>
  </si>
  <si>
    <t>Total</t>
  </si>
  <si>
    <t>DI</t>
  </si>
  <si>
    <t>Std. Cirrus</t>
  </si>
  <si>
    <t>Discus CS</t>
  </si>
  <si>
    <t>SI</t>
  </si>
  <si>
    <t>LK</t>
  </si>
  <si>
    <t>VSO-10</t>
  </si>
  <si>
    <t>AM</t>
  </si>
  <si>
    <t>Nitra</t>
  </si>
  <si>
    <t>Trnava</t>
  </si>
  <si>
    <t>Bratislava</t>
  </si>
  <si>
    <t>Korigované body</t>
  </si>
  <si>
    <t>Aeroklub</t>
  </si>
  <si>
    <t>Súťaž</t>
  </si>
  <si>
    <t>Poradie</t>
  </si>
  <si>
    <t>Partizánske</t>
  </si>
  <si>
    <t>SVK</t>
  </si>
  <si>
    <t>Jiri Kusbach</t>
  </si>
  <si>
    <t>LS 8</t>
  </si>
  <si>
    <t>Lukas Benedikt</t>
  </si>
  <si>
    <t>Tibor Noga</t>
  </si>
  <si>
    <t>DG 100</t>
  </si>
  <si>
    <t>NIT</t>
  </si>
  <si>
    <t>Edmund Schuller</t>
  </si>
  <si>
    <t xml:space="preserve">Noga Tibor </t>
  </si>
  <si>
    <t xml:space="preserve">Sopirjak Jozef </t>
  </si>
  <si>
    <t xml:space="preserve">Schuller Edmund </t>
  </si>
  <si>
    <t>ASW 19</t>
  </si>
  <si>
    <t>Discus 2b</t>
  </si>
  <si>
    <t>Klub</t>
  </si>
  <si>
    <t>Karol Benedikovic</t>
  </si>
  <si>
    <t>BM</t>
  </si>
  <si>
    <t>SX</t>
  </si>
  <si>
    <t>Jozef Sopirjak</t>
  </si>
  <si>
    <t>Martin Jurovic</t>
  </si>
  <si>
    <t>G1</t>
  </si>
  <si>
    <t>MF</t>
  </si>
  <si>
    <t>Prievidza</t>
  </si>
  <si>
    <t>TC</t>
  </si>
  <si>
    <t>ZFK</t>
  </si>
  <si>
    <t>0,9</t>
  </si>
  <si>
    <t>Počet pilotov:</t>
  </si>
  <si>
    <t>Súťažné dni:</t>
  </si>
  <si>
    <t>FPS:</t>
  </si>
  <si>
    <t>FPSD:</t>
  </si>
  <si>
    <t xml:space="preserve">Benedikt Lukas </t>
  </si>
  <si>
    <t>Team</t>
  </si>
  <si>
    <t>MJ</t>
  </si>
  <si>
    <t>Marek Straka</t>
  </si>
  <si>
    <t>Benedikt Laho</t>
  </si>
  <si>
    <t xml:space="preserve">Straka Marek </t>
  </si>
  <si>
    <t xml:space="preserve">Laho Benedikt </t>
  </si>
  <si>
    <t>ASW 20</t>
  </si>
  <si>
    <t>WW</t>
  </si>
  <si>
    <t>AI</t>
  </si>
  <si>
    <t>DZ</t>
  </si>
  <si>
    <t>FM</t>
  </si>
  <si>
    <t>Straka Marek  Celková hodnota</t>
  </si>
  <si>
    <t>Sopirjak Jozef  Celková hodnota</t>
  </si>
  <si>
    <t>Schuller Edmund  Celková hodnota</t>
  </si>
  <si>
    <t>Noga Tibor  Celková hodnota</t>
  </si>
  <si>
    <t>AB</t>
  </si>
  <si>
    <t>Jana Treslova</t>
  </si>
  <si>
    <t>JH</t>
  </si>
  <si>
    <t>Žilina</t>
  </si>
  <si>
    <t>J2</t>
  </si>
  <si>
    <t xml:space="preserve">Benedikovic Karol </t>
  </si>
  <si>
    <t>Benedikovic Karol  Celková hodnota</t>
  </si>
  <si>
    <t>AR</t>
  </si>
  <si>
    <t>Maros Divok</t>
  </si>
  <si>
    <t>Jan Divok</t>
  </si>
  <si>
    <t>B</t>
  </si>
  <si>
    <t>SGC Martin</t>
  </si>
  <si>
    <t>ZS</t>
  </si>
  <si>
    <t>T</t>
  </si>
  <si>
    <t>Dominik Jancik</t>
  </si>
  <si>
    <t xml:space="preserve">Divok Maros </t>
  </si>
  <si>
    <t xml:space="preserve">Divok Jan </t>
  </si>
  <si>
    <t xml:space="preserve">Jancik Dominik </t>
  </si>
  <si>
    <t>Jancik Dominik  Celková hodnota</t>
  </si>
  <si>
    <t>Divok Maros  Celková hodnota</t>
  </si>
  <si>
    <t>Josef Kozar</t>
  </si>
  <si>
    <t>ASW 19B</t>
  </si>
  <si>
    <t>Martin Snirc</t>
  </si>
  <si>
    <t>Tibor Arpas</t>
  </si>
  <si>
    <t>Marek Seman</t>
  </si>
  <si>
    <t>Samuel Posluch</t>
  </si>
  <si>
    <t>Duo Discus</t>
  </si>
  <si>
    <t>Peter Janoska</t>
  </si>
  <si>
    <t>Radoslav Cagala</t>
  </si>
  <si>
    <t>SJ</t>
  </si>
  <si>
    <t>Jan Kovalcik</t>
  </si>
  <si>
    <t xml:space="preserve">Snirc Martin </t>
  </si>
  <si>
    <t xml:space="preserve">Arpas Tibor </t>
  </si>
  <si>
    <t xml:space="preserve">Seman Marek </t>
  </si>
  <si>
    <t xml:space="preserve">Posluch Samuel </t>
  </si>
  <si>
    <t xml:space="preserve">Janoska Peter </t>
  </si>
  <si>
    <t xml:space="preserve">Cagala Radoslav </t>
  </si>
  <si>
    <t xml:space="preserve">Kovalcik Jan </t>
  </si>
  <si>
    <t>Snirc Martin  Celková hodnota</t>
  </si>
  <si>
    <t>Seman Marek  Celková hodnota</t>
  </si>
  <si>
    <t>Posluch Samuel  Celková hodnota</t>
  </si>
  <si>
    <t>Kovalcik Jan  Celková hodnota</t>
  </si>
  <si>
    <t>Janoska Peter  Celková hodnota</t>
  </si>
  <si>
    <t>Cagala Radoslav  Celková hodnota</t>
  </si>
  <si>
    <t>Arpas Tibor  Celková hodnota</t>
  </si>
  <si>
    <t>LS-1f</t>
  </si>
  <si>
    <t>EM</t>
  </si>
  <si>
    <t>Lumir Motyka</t>
  </si>
  <si>
    <t>Frydlant</t>
  </si>
  <si>
    <t>SZD-55 Promyk</t>
  </si>
  <si>
    <t>Ivan Novak</t>
  </si>
  <si>
    <t>SNV</t>
  </si>
  <si>
    <t>LS-4</t>
  </si>
  <si>
    <t>Juraj Sidor</t>
  </si>
  <si>
    <t>DD</t>
  </si>
  <si>
    <t>3D</t>
  </si>
  <si>
    <t xml:space="preserve">Sidor Juraj </t>
  </si>
  <si>
    <t>AU</t>
  </si>
  <si>
    <t>POL</t>
  </si>
  <si>
    <t>II</t>
  </si>
  <si>
    <t>Lukasz Grabowski</t>
  </si>
  <si>
    <t>Miloslav Cink</t>
  </si>
  <si>
    <t>IYB</t>
  </si>
  <si>
    <t>Hranice</t>
  </si>
  <si>
    <t>Dana Novakova</t>
  </si>
  <si>
    <t>GX</t>
  </si>
  <si>
    <t>HM</t>
  </si>
  <si>
    <t>IR</t>
  </si>
  <si>
    <t>Istvan Reti</t>
  </si>
  <si>
    <t>Alfoldi Repülőklub</t>
  </si>
  <si>
    <t>DR</t>
  </si>
  <si>
    <t>Jan Keher</t>
  </si>
  <si>
    <t xml:space="preserve">Keher Jan </t>
  </si>
  <si>
    <t>PL</t>
  </si>
  <si>
    <t>Adam Czeladzki</t>
  </si>
  <si>
    <t>Aeroklub Warszawski KKGT</t>
  </si>
  <si>
    <t>Arcus T</t>
  </si>
  <si>
    <t>Arcus M</t>
  </si>
  <si>
    <t>Petr Krejcirik</t>
  </si>
  <si>
    <t>Peter Pokorny</t>
  </si>
  <si>
    <t>AK Trnava</t>
  </si>
  <si>
    <t xml:space="preserve">Pokorny Peter </t>
  </si>
  <si>
    <t>Keher Jan  Celková hodnota</t>
  </si>
  <si>
    <t>Pokorny Peter  Celková hodnota</t>
  </si>
  <si>
    <t>Sidor Juraj  Celková hodnota</t>
  </si>
  <si>
    <t>Celkový súčet</t>
  </si>
  <si>
    <t>KO</t>
  </si>
  <si>
    <t>FKS:</t>
  </si>
  <si>
    <t>J1</t>
  </si>
  <si>
    <t>NM</t>
  </si>
  <si>
    <t>JB</t>
  </si>
  <si>
    <t>Arkadiusz Stefańczyk</t>
  </si>
  <si>
    <t>P</t>
  </si>
  <si>
    <t>Gintas Zube</t>
  </si>
  <si>
    <t>LT/KLAIPEDA</t>
  </si>
  <si>
    <t>AK</t>
  </si>
  <si>
    <t>DJ</t>
  </si>
  <si>
    <t>Jan Paepke</t>
  </si>
  <si>
    <t>SFC Riesa-Canitz</t>
  </si>
  <si>
    <t>AK Martin</t>
  </si>
  <si>
    <t>Jozef Pesko</t>
  </si>
  <si>
    <t>LS</t>
  </si>
  <si>
    <t>Alberto Rizzi</t>
  </si>
  <si>
    <t>Jozef Sobek</t>
  </si>
  <si>
    <t>Vladimir Foltin</t>
  </si>
  <si>
    <t>TAT</t>
  </si>
  <si>
    <t>Simon Siska</t>
  </si>
  <si>
    <t>Viktoria Divokova</t>
  </si>
  <si>
    <t>Spišska Nová Ves</t>
  </si>
  <si>
    <t>Milos Mach</t>
  </si>
  <si>
    <t>ASW-19B</t>
  </si>
  <si>
    <t>Luhačovice</t>
  </si>
  <si>
    <t>A1</t>
  </si>
  <si>
    <t>ASW-19</t>
  </si>
  <si>
    <t>LL</t>
  </si>
  <si>
    <t>LS-8</t>
  </si>
  <si>
    <t>Discus 2</t>
  </si>
  <si>
    <t>JS</t>
  </si>
  <si>
    <t>LS 1 f</t>
  </si>
  <si>
    <t xml:space="preserve">Pesko Jozef </t>
  </si>
  <si>
    <t xml:space="preserve">Rizzi Alberto </t>
  </si>
  <si>
    <t xml:space="preserve">Sobek Jozef </t>
  </si>
  <si>
    <t xml:space="preserve">Foltin Vladimir </t>
  </si>
  <si>
    <t xml:space="preserve">Siska Simon </t>
  </si>
  <si>
    <t xml:space="preserve">Divokova Viktoria </t>
  </si>
  <si>
    <t xml:space="preserve">Mach Milos </t>
  </si>
  <si>
    <t xml:space="preserve">Mikula Marek </t>
  </si>
  <si>
    <t>Divokova Viktoria  Celková hodnota</t>
  </si>
  <si>
    <t>Foltin Vladimir  Celková hodnota</t>
  </si>
  <si>
    <t>Mach Milos  Celková hodnota</t>
  </si>
  <si>
    <t>Mikula Marek  Celková hodnota</t>
  </si>
  <si>
    <t>Pesko Jozef  Celková hodnota</t>
  </si>
  <si>
    <t>Rizzi Alberto  Celková hodnota</t>
  </si>
  <si>
    <t>Sobek Jozef  Celková hodnota</t>
  </si>
  <si>
    <t>LS 3</t>
  </si>
  <si>
    <t>EL</t>
  </si>
  <si>
    <t>OI</t>
  </si>
  <si>
    <t>BA4</t>
  </si>
  <si>
    <t>H</t>
  </si>
  <si>
    <t>2X</t>
  </si>
  <si>
    <t>SZD-48 Jantar std. 3</t>
  </si>
  <si>
    <t>MC</t>
  </si>
  <si>
    <t>Attila Korom</t>
  </si>
  <si>
    <t>Janus C (FG)</t>
  </si>
  <si>
    <t>Bielsko Bialski</t>
  </si>
  <si>
    <t>ZF</t>
  </si>
  <si>
    <t>ASG-29E /18m</t>
  </si>
  <si>
    <t>IGC</t>
  </si>
  <si>
    <t>Discus 2T /18m</t>
  </si>
  <si>
    <t>LAK 17 AT 18m</t>
  </si>
  <si>
    <t>A4</t>
  </si>
  <si>
    <t>RD</t>
  </si>
  <si>
    <t>MJ1</t>
  </si>
  <si>
    <t>Milan Lojdl</t>
  </si>
  <si>
    <t>Matej Petrik</t>
  </si>
  <si>
    <t>DG-1000T</t>
  </si>
  <si>
    <t>LB</t>
  </si>
  <si>
    <t>Simoncic Stefan</t>
  </si>
  <si>
    <t>HUN</t>
  </si>
  <si>
    <t>N1</t>
  </si>
  <si>
    <t>LZ</t>
  </si>
  <si>
    <t>Luka Znidarsic</t>
  </si>
  <si>
    <t xml:space="preserve">Lojdl Milan </t>
  </si>
  <si>
    <t xml:space="preserve">Petrik Matej </t>
  </si>
  <si>
    <t>Siska Simon  Celková hodnota</t>
  </si>
  <si>
    <t>Simoncic Stefan Celková hodnota</t>
  </si>
  <si>
    <t>Petrik Matej  Celková hodnota</t>
  </si>
  <si>
    <t>Lojdl Milan  Celková hodnota</t>
  </si>
  <si>
    <t>Laho Benedikt  Celková hodnota</t>
  </si>
  <si>
    <t>Divok Jan  Celková hodnota</t>
  </si>
  <si>
    <t>Benedikt Lukas  Celková hodnota</t>
  </si>
  <si>
    <t>RZ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</si>
  <si>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</si>
  <si>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</si>
  <si>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</si>
  <si>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</si>
  <si>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</si>
  <si>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</si>
  <si>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</si>
  <si>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</si>
  <si>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</si>
  <si>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</si>
  <si>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</si>
  <si>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</si>
  <si>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</si>
  <si>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</si>
  <si>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</si>
  <si>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</si>
  <si>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</si>
  <si>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</si>
  <si>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</si>
  <si>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</si>
  <si>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</si>
  <si>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</si>
  <si>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</si>
  <si>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</si>
  <si>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</si>
  <si>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</si>
  <si>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</si>
  <si>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</si>
  <si>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</si>
  <si>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</si>
  <si>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</si>
  <si>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</si>
  <si>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</si>
  <si>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</si>
  <si>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</si>
  <si>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</si>
  <si>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</si>
  <si>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</si>
  <si>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</si>
  <si>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</si>
  <si>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</si>
  <si>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</si>
  <si>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</si>
  <si>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</si>
  <si>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</si>
  <si>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</si>
  <si>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</si>
  <si>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</si>
  <si>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</si>
  <si>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</si>
  <si>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</si>
  <si>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</si>
  <si>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</si>
  <si>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</si>
  <si>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</si>
  <si>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</si>
  <si>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</si>
  <si>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</si>
  <si>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</si>
  <si>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</si>
  <si>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</si>
  <si>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</si>
  <si>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</si>
  <si>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</si>
  <si>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</si>
  <si>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</si>
  <si>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</si>
  <si>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Club</t>
  </si>
  <si>
    <t>IX</t>
  </si>
  <si>
    <t>Aldo Cernezzi</t>
  </si>
  <si>
    <t>Varese</t>
  </si>
  <si>
    <t>GI</t>
  </si>
  <si>
    <t>15 m</t>
  </si>
  <si>
    <t>GO</t>
  </si>
  <si>
    <t>Jože Verdev</t>
  </si>
  <si>
    <t>Jernej Lokovšek</t>
  </si>
  <si>
    <t>G2</t>
  </si>
  <si>
    <t>Lubomir Motl</t>
  </si>
  <si>
    <t>Kyjov</t>
  </si>
  <si>
    <t>BS</t>
  </si>
  <si>
    <t>Stanislaw Biela</t>
  </si>
  <si>
    <t>Nowy Targ</t>
  </si>
  <si>
    <t>Slavomir Valecko</t>
  </si>
  <si>
    <t>5A</t>
  </si>
  <si>
    <t>Zoltan Hamar</t>
  </si>
  <si>
    <t>Vario SE</t>
  </si>
  <si>
    <t>Oldrich Bartonik</t>
  </si>
  <si>
    <t>KAL</t>
  </si>
  <si>
    <t>ASG29E</t>
  </si>
  <si>
    <t>Ventus 3F - 18m</t>
  </si>
  <si>
    <t>JS1-C 21</t>
  </si>
  <si>
    <t>AK Postojna</t>
  </si>
  <si>
    <t>C-101A Pegase</t>
  </si>
  <si>
    <t>Filip Pechac</t>
  </si>
  <si>
    <t>AK Sabinov</t>
  </si>
  <si>
    <t>ASW 24WL</t>
  </si>
  <si>
    <t>Jan Hlinka</t>
  </si>
  <si>
    <t>ASW 15B</t>
  </si>
  <si>
    <t>Peter Abonyi</t>
  </si>
  <si>
    <t>Tibor Fratrik</t>
  </si>
  <si>
    <t>Petr Hotovy</t>
  </si>
  <si>
    <t>Pavol Cerny</t>
  </si>
  <si>
    <t>9E</t>
  </si>
  <si>
    <t>Kombi</t>
  </si>
  <si>
    <t>L4</t>
  </si>
  <si>
    <t>Std.Cirrus</t>
  </si>
  <si>
    <t>Standard</t>
  </si>
  <si>
    <t>František Sobek</t>
  </si>
  <si>
    <t>DG 400/17</t>
  </si>
  <si>
    <t>AK Prešov</t>
  </si>
  <si>
    <t>CV</t>
  </si>
  <si>
    <t>AK Košice</t>
  </si>
  <si>
    <t>G 103 Twin II</t>
  </si>
  <si>
    <t>Twin Astir</t>
  </si>
  <si>
    <t>AAD</t>
  </si>
  <si>
    <t>Ludovit Homola</t>
  </si>
  <si>
    <t>Stefan Liska</t>
  </si>
  <si>
    <t>AEROCLUB BRATISLAVA</t>
  </si>
  <si>
    <t xml:space="preserve">Jurovic Martin </t>
  </si>
  <si>
    <t xml:space="preserve">Pechac Filip </t>
  </si>
  <si>
    <t xml:space="preserve">Hlinka Jan </t>
  </si>
  <si>
    <t xml:space="preserve">Abonyi Peter </t>
  </si>
  <si>
    <t xml:space="preserve">Sedmák Peter </t>
  </si>
  <si>
    <t xml:space="preserve">Fratrik Tibor </t>
  </si>
  <si>
    <t xml:space="preserve">Jesensky Branislav </t>
  </si>
  <si>
    <t xml:space="preserve">Cerny Pavol </t>
  </si>
  <si>
    <t xml:space="preserve">Fürješ Martin </t>
  </si>
  <si>
    <t xml:space="preserve">Kubán Marek </t>
  </si>
  <si>
    <t xml:space="preserve">Hrčka Zdeno </t>
  </si>
  <si>
    <t xml:space="preserve">Jurovicova Ivana </t>
  </si>
  <si>
    <t xml:space="preserve">Liska Stefan </t>
  </si>
  <si>
    <t xml:space="preserve">Jankech Branislav </t>
  </si>
  <si>
    <t>Slovenský pohár 2019</t>
  </si>
  <si>
    <t>Abonyi Peter  Celková hodnota</t>
  </si>
  <si>
    <t>Fratrik Tibor  Celková hodnota</t>
  </si>
  <si>
    <t>Fürješ Martin  Celková hodnota</t>
  </si>
  <si>
    <t>Hlinka Jan  Celková hodnota</t>
  </si>
  <si>
    <t>Hrčka Zdeno  Celková hodnota</t>
  </si>
  <si>
    <t>Jankech Branislav  Celková hodnota</t>
  </si>
  <si>
    <t>Jesensky Branislav  Celková hodnota</t>
  </si>
  <si>
    <t>Jurovic Martin  Celková hodnota</t>
  </si>
  <si>
    <t>Jurovicova Ivana  Celková hodnota</t>
  </si>
  <si>
    <t>Kubán Marek  Celková hodnota</t>
  </si>
  <si>
    <t>Liska Stefan  Celková hodnota</t>
  </si>
  <si>
    <t>Pechac Filip  Celková hodnota</t>
  </si>
  <si>
    <t>Sedmák Peter  Celková hodnota</t>
  </si>
  <si>
    <t>EF</t>
  </si>
  <si>
    <t>FR</t>
  </si>
  <si>
    <t>Martin</t>
  </si>
  <si>
    <t>Lubomir Doupal</t>
  </si>
  <si>
    <t xml:space="preserve">Kozar Josef </t>
  </si>
  <si>
    <t>Kozar Josef  Celková hodnota</t>
  </si>
  <si>
    <t>Trogár 2020</t>
  </si>
  <si>
    <t xml:space="preserve">Nitra, Slovakia,   1 May 2020 – 10 May 2020 </t>
  </si>
  <si>
    <t>Jozef Duc</t>
  </si>
  <si>
    <t>Peter Hupka</t>
  </si>
  <si>
    <t>C101A Pegase</t>
  </si>
  <si>
    <t>Juraj Vysny</t>
  </si>
  <si>
    <t>303 Mosquito</t>
  </si>
  <si>
    <t>Lubos Bendak</t>
  </si>
  <si>
    <t>0,5</t>
  </si>
  <si>
    <t>Trogár 2020 Klub</t>
  </si>
  <si>
    <t>DG400/17m</t>
  </si>
  <si>
    <t>LS 8-18</t>
  </si>
  <si>
    <t>Milos Tapusik</t>
  </si>
  <si>
    <t>LS 6</t>
  </si>
  <si>
    <t>Ivan Kotvas</t>
  </si>
  <si>
    <t>DG1000/20m</t>
  </si>
  <si>
    <t>Discus 2T/18m</t>
  </si>
  <si>
    <t>N6</t>
  </si>
  <si>
    <t>LS 6/17.5m</t>
  </si>
  <si>
    <t>Trogár 2020 štandard</t>
  </si>
  <si>
    <t>63. Majstrovstvá Slovenska v bezmotorovom lietaní 2020</t>
  </si>
  <si>
    <t xml:space="preserve">Male Bielice, Slovakia,   5 July 2020 – 18 July 2020 </t>
  </si>
  <si>
    <t>AK MLADA BOLESLAV</t>
  </si>
  <si>
    <t>AK MARTIN</t>
  </si>
  <si>
    <t>LS1-f</t>
  </si>
  <si>
    <t>Milan Surovcik Ml.</t>
  </si>
  <si>
    <t>AK ZILINA</t>
  </si>
  <si>
    <t>ZD</t>
  </si>
  <si>
    <t>AK MATRIN</t>
  </si>
  <si>
    <t>AK BRATISLAVA</t>
  </si>
  <si>
    <t>AK LUCENEC</t>
  </si>
  <si>
    <t>Roman Petro</t>
  </si>
  <si>
    <t>AK NITRA</t>
  </si>
  <si>
    <t>ASW 19 B</t>
  </si>
  <si>
    <t>SA</t>
  </si>
  <si>
    <t>Martin Sabla</t>
  </si>
  <si>
    <t>AK Sp. Nova Ves</t>
  </si>
  <si>
    <t>Ls-4</t>
  </si>
  <si>
    <t>AK TRENCIN</t>
  </si>
  <si>
    <t>Bohumil Vasek</t>
  </si>
  <si>
    <t>AK PARTIZANSKE</t>
  </si>
  <si>
    <t>C101AP Pegase</t>
  </si>
  <si>
    <t>AIR SYMPATIA</t>
  </si>
  <si>
    <t>ZAR</t>
  </si>
  <si>
    <t>Jakub Kos</t>
  </si>
  <si>
    <t>GOrska Szkoła Szybowcowa Zar</t>
  </si>
  <si>
    <t>SZD-48 Jantar Standard 3</t>
  </si>
  <si>
    <t>CK</t>
  </si>
  <si>
    <t>Milos Srank</t>
  </si>
  <si>
    <t>AK NOVE ZAMKY</t>
  </si>
  <si>
    <t>ASW-24WL</t>
  </si>
  <si>
    <t>MT</t>
  </si>
  <si>
    <t>AK KOSICE</t>
  </si>
  <si>
    <t>DG 101G ELAN</t>
  </si>
  <si>
    <t>AMI</t>
  </si>
  <si>
    <t>Lubomir Belusko</t>
  </si>
  <si>
    <t>AK PRESOV</t>
  </si>
  <si>
    <t>Centrair 201B Marianne</t>
  </si>
  <si>
    <t>TZ</t>
  </si>
  <si>
    <t>Anton Zelanaj</t>
  </si>
  <si>
    <t>Erik Mikulas</t>
  </si>
  <si>
    <t>HS</t>
  </si>
  <si>
    <t>C101-D Pegase</t>
  </si>
  <si>
    <t>Branislav Studienka</t>
  </si>
  <si>
    <t>Std. Astir III</t>
  </si>
  <si>
    <t>AK HOLIC</t>
  </si>
  <si>
    <t>DG-202</t>
  </si>
  <si>
    <t>1</t>
  </si>
  <si>
    <t>PMSR 2020 klub</t>
  </si>
  <si>
    <t>CZK</t>
  </si>
  <si>
    <t>AK SPISKA NOVA VES</t>
  </si>
  <si>
    <t>Discus</t>
  </si>
  <si>
    <t>AK RANA</t>
  </si>
  <si>
    <t>AK LUHACOVICE</t>
  </si>
  <si>
    <t>KKB 15 FES</t>
  </si>
  <si>
    <t>AK HRANICE</t>
  </si>
  <si>
    <t>LS- 6c/15m</t>
  </si>
  <si>
    <t>KKB-15</t>
  </si>
  <si>
    <t>LS 8t</t>
  </si>
  <si>
    <t>PMSR 2020 15 m</t>
  </si>
  <si>
    <t>Roman Mracek</t>
  </si>
  <si>
    <t>AK TRNAVA</t>
  </si>
  <si>
    <t>LS8-18</t>
  </si>
  <si>
    <t>JS3 18m</t>
  </si>
  <si>
    <t>AL</t>
  </si>
  <si>
    <t>Tomas Bobok</t>
  </si>
  <si>
    <t>Discus 2ct</t>
  </si>
  <si>
    <t>Ventus 3 fes</t>
  </si>
  <si>
    <t>TA3</t>
  </si>
  <si>
    <t>Kollar &amp; KROMKA</t>
  </si>
  <si>
    <t>AK POPRAD</t>
  </si>
  <si>
    <t>Discus 2cT</t>
  </si>
  <si>
    <t>TI</t>
  </si>
  <si>
    <t>DG800B</t>
  </si>
  <si>
    <t>Gabriela Belakova</t>
  </si>
  <si>
    <t>AK PRIEVIDZA</t>
  </si>
  <si>
    <t>CÁR</t>
  </si>
  <si>
    <t>Jakubcak &amp; SULIROVA</t>
  </si>
  <si>
    <t>SGC MARTIN</t>
  </si>
  <si>
    <t>AE</t>
  </si>
  <si>
    <t>Eduard Niko</t>
  </si>
  <si>
    <t>Aeroclub Prievidza</t>
  </si>
  <si>
    <t>Skrabalek &amp; Simoncic</t>
  </si>
  <si>
    <t>JS 1 Revelation</t>
  </si>
  <si>
    <t>Ventus 2CxT</t>
  </si>
  <si>
    <t>PA</t>
  </si>
  <si>
    <t>AK RUZOMBEROK</t>
  </si>
  <si>
    <t>Ventus C; 17,6m</t>
  </si>
  <si>
    <t>Hupka &amp; HOLAK</t>
  </si>
  <si>
    <t>LD</t>
  </si>
  <si>
    <t>LKKM</t>
  </si>
  <si>
    <t>VENTUS 2cxT</t>
  </si>
  <si>
    <t>AK CESKA LIPA</t>
  </si>
  <si>
    <t>JS1 B TJ</t>
  </si>
  <si>
    <t>Kromka Jan</t>
  </si>
  <si>
    <t>Hupka Peter</t>
  </si>
  <si>
    <t>Jakubcak Lubomir</t>
  </si>
  <si>
    <t>PMSR 2020 Kombi</t>
  </si>
  <si>
    <t>MAM 2020</t>
  </si>
  <si>
    <t>M8</t>
  </si>
  <si>
    <t>Dusan Zubak</t>
  </si>
  <si>
    <t>VLT</t>
  </si>
  <si>
    <t>Mlynarikova &amp; Bajana</t>
  </si>
  <si>
    <t>AK BANSKA BYSTRICA</t>
  </si>
  <si>
    <t>Twin Astir G103</t>
  </si>
  <si>
    <t>Oldrich Spaniel</t>
  </si>
  <si>
    <t>ZA</t>
  </si>
  <si>
    <t>Surovcík &amp; Dudasova</t>
  </si>
  <si>
    <t>Juraj Borcha</t>
  </si>
  <si>
    <t>Martin Toman</t>
  </si>
  <si>
    <t>std. Cirrus</t>
  </si>
  <si>
    <t>Jan Zubak</t>
  </si>
  <si>
    <t>Peter Klepac</t>
  </si>
  <si>
    <t>G102 Astir CS</t>
  </si>
  <si>
    <t>Hrncirik &amp; Mikula</t>
  </si>
  <si>
    <t>JANUS C FM</t>
  </si>
  <si>
    <t>Miroslav Mlynarik</t>
  </si>
  <si>
    <t>Astir CS-77</t>
  </si>
  <si>
    <t>Jozef Vyletel</t>
  </si>
  <si>
    <t>AK OCOVA</t>
  </si>
  <si>
    <t>VP</t>
  </si>
  <si>
    <t>Peter Gossanyi</t>
  </si>
  <si>
    <t>KM</t>
  </si>
  <si>
    <t>Ivan Chabada</t>
  </si>
  <si>
    <t>PIK 20B</t>
  </si>
  <si>
    <t>Rastislav Krak</t>
  </si>
  <si>
    <t>Twin Astir G 103</t>
  </si>
  <si>
    <t>HC</t>
  </si>
  <si>
    <t>TW</t>
  </si>
  <si>
    <t>Beliansky &amp; Gabris</t>
  </si>
  <si>
    <t>Frantisek Michalik</t>
  </si>
  <si>
    <t>DG300</t>
  </si>
  <si>
    <t>Marian Szabo</t>
  </si>
  <si>
    <t>VT-116</t>
  </si>
  <si>
    <t>Martin Marincak</t>
  </si>
  <si>
    <t>Katarina Golc</t>
  </si>
  <si>
    <t>0,7</t>
  </si>
  <si>
    <t>Hrncirik Jan</t>
  </si>
  <si>
    <t>Bajana Ivan</t>
  </si>
  <si>
    <t>Surovcik Milan</t>
  </si>
  <si>
    <t>Beliansky Miroslav</t>
  </si>
  <si>
    <t>Trogár 2 2020</t>
  </si>
  <si>
    <t xml:space="preserve">Nitra, Slovakia,   25 July 2020 – 2 August 2020 </t>
  </si>
  <si>
    <t>Dominik Jančik</t>
  </si>
  <si>
    <t>Miloš Ťapušík</t>
  </si>
  <si>
    <t>DG 1000/20m</t>
  </si>
  <si>
    <t>Miloš Mach</t>
  </si>
  <si>
    <t>Tibor Arpáš</t>
  </si>
  <si>
    <t>Trogár 2 2020 štandard</t>
  </si>
  <si>
    <t>SARISCUP GLIDING 2020</t>
  </si>
  <si>
    <t xml:space="preserve">Ražňany, Slovakia,   1 August 2020 – 9 August 2020 </t>
  </si>
  <si>
    <t>Miroslav Štempeľ</t>
  </si>
  <si>
    <t>AK Holíč</t>
  </si>
  <si>
    <t>M9</t>
  </si>
  <si>
    <t>Marek Imrich</t>
  </si>
  <si>
    <t>DG 202</t>
  </si>
  <si>
    <t>DG 101 G Elan</t>
  </si>
  <si>
    <t>Macek Macek</t>
  </si>
  <si>
    <t>L 23 Super Blanik</t>
  </si>
  <si>
    <t>HX</t>
  </si>
  <si>
    <t>Petr Velek</t>
  </si>
  <si>
    <t>GAC Benešov</t>
  </si>
  <si>
    <t>DG 400</t>
  </si>
  <si>
    <t>Ivana Sidorová</t>
  </si>
  <si>
    <t>Sariscup 2020</t>
  </si>
  <si>
    <t>Sariscup 2029</t>
  </si>
  <si>
    <t>FCC Gliding 2020</t>
  </si>
  <si>
    <t xml:space="preserve">Prievidza, Slovakia,   2 August 2020 – 13 August 2020 </t>
  </si>
  <si>
    <t>FP</t>
  </si>
  <si>
    <t>Petra Pískatá</t>
  </si>
  <si>
    <t>ARK</t>
  </si>
  <si>
    <t>ASW-20 (A)+F /15m WL</t>
  </si>
  <si>
    <t>Bialsko-Biala</t>
  </si>
  <si>
    <t>Bernard Dobre</t>
  </si>
  <si>
    <t>Aeroklub Postojna</t>
  </si>
  <si>
    <t>DG-101 G</t>
  </si>
  <si>
    <t>Krzysztof Kotarski</t>
  </si>
  <si>
    <t>Nadwislanski</t>
  </si>
  <si>
    <t>Gonczi &amp;</t>
  </si>
  <si>
    <t>Malév</t>
  </si>
  <si>
    <t>Slavomir Pískatý</t>
  </si>
  <si>
    <t>Slovacky Aeroklub KUNOVICE</t>
  </si>
  <si>
    <t>FCC 2020 Klub</t>
  </si>
  <si>
    <t>PLR</t>
  </si>
  <si>
    <t>Gonczi Peter</t>
  </si>
  <si>
    <t>Włocławski</t>
  </si>
  <si>
    <t>JS1-C 18 EVO</t>
  </si>
  <si>
    <t>Šaleški Aeroklub</t>
  </si>
  <si>
    <t>JS1-CTJ 18</t>
  </si>
  <si>
    <t>NL</t>
  </si>
  <si>
    <t>ALC</t>
  </si>
  <si>
    <t>JS3 TJ-18m</t>
  </si>
  <si>
    <t>TP</t>
  </si>
  <si>
    <t>Teet Jagomagi</t>
  </si>
  <si>
    <t>Ridali</t>
  </si>
  <si>
    <t>JS1-B 18</t>
  </si>
  <si>
    <t>Judyta Czyz</t>
  </si>
  <si>
    <t>Ventus 2cxa, 15m</t>
  </si>
  <si>
    <t>Janos Sindely</t>
  </si>
  <si>
    <t>Duo Discus XLT</t>
  </si>
  <si>
    <t>Péter Harsfalvi</t>
  </si>
  <si>
    <t>Albatrosz Nyíregyháza</t>
  </si>
  <si>
    <t>Drahos Sitar</t>
  </si>
  <si>
    <t>Aeroklub Prievidza</t>
  </si>
  <si>
    <t>Tornyai &amp; Szabadfi</t>
  </si>
  <si>
    <t>Malev Aeroclub LHDK</t>
  </si>
  <si>
    <t>ME</t>
  </si>
  <si>
    <t>Aeroklub Kielecki/SGT</t>
  </si>
  <si>
    <t>ASH 31 Mi 21m</t>
  </si>
  <si>
    <t>FCC 2020 Kombi</t>
  </si>
  <si>
    <t>LTV</t>
  </si>
  <si>
    <t>SLV</t>
  </si>
  <si>
    <t>EST</t>
  </si>
  <si>
    <t>GER</t>
  </si>
  <si>
    <t>Oldtimer Pribina Star 2020</t>
  </si>
  <si>
    <t xml:space="preserve">Nitra, Slovakia,   7 August 2020 – 15 August 2020 </t>
  </si>
  <si>
    <t>RR</t>
  </si>
  <si>
    <t>Viktor Romačík</t>
  </si>
  <si>
    <t>H-201B Libelle</t>
  </si>
  <si>
    <t>I5</t>
  </si>
  <si>
    <t>Ludovít Homola</t>
  </si>
  <si>
    <t>YZ</t>
  </si>
  <si>
    <t>Vladimír Abraham</t>
  </si>
  <si>
    <t>K6 Cr</t>
  </si>
  <si>
    <t>m24</t>
  </si>
  <si>
    <t>Radovan Uhelský</t>
  </si>
  <si>
    <t>VT-16 Orlik</t>
  </si>
  <si>
    <t>Juraj Vyšný</t>
  </si>
  <si>
    <t>Mosquito B</t>
  </si>
  <si>
    <t>Milan Boroš</t>
  </si>
  <si>
    <t>J3</t>
  </si>
  <si>
    <t>Ivana Jurovicová</t>
  </si>
  <si>
    <t>Libelle</t>
  </si>
  <si>
    <t>m84</t>
  </si>
  <si>
    <t>Marián Szabó</t>
  </si>
  <si>
    <t>VT-116 Orlik 2</t>
  </si>
  <si>
    <t>V</t>
  </si>
  <si>
    <t>Václav Černý</t>
  </si>
  <si>
    <t>VT-125 Sohaj</t>
  </si>
  <si>
    <t>k29</t>
  </si>
  <si>
    <t>Norbert Károlyi</t>
  </si>
  <si>
    <t>SZD 36 Cobra 15</t>
  </si>
  <si>
    <t>m65</t>
  </si>
  <si>
    <t>František Ehn</t>
  </si>
  <si>
    <t>k14</t>
  </si>
  <si>
    <t>Jaroslav Kareš</t>
  </si>
  <si>
    <t>SF-27A Scheibe</t>
  </si>
  <si>
    <t>Zdeno Hrčka</t>
  </si>
  <si>
    <t>C101 PEGASE</t>
  </si>
  <si>
    <t>m35</t>
  </si>
  <si>
    <t>Michal Baxa</t>
  </si>
  <si>
    <t>m17</t>
  </si>
  <si>
    <t>Oto Gese</t>
  </si>
  <si>
    <t>L 13 Blanik</t>
  </si>
  <si>
    <t>N</t>
  </si>
  <si>
    <t>Igor Ott</t>
  </si>
  <si>
    <t>LG-425 SOHAJ</t>
  </si>
  <si>
    <t>m56</t>
  </si>
  <si>
    <t>Jóži Ott</t>
  </si>
  <si>
    <t>Z-23 HONZA</t>
  </si>
  <si>
    <t>Oldtimer Pribina 2020</t>
  </si>
  <si>
    <t>fatraglide 2020</t>
  </si>
  <si>
    <t xml:space="preserve">Martin, Slovakia,   15 August 2020 – 22 August 2020 </t>
  </si>
  <si>
    <t>KKB-15E-FES</t>
  </si>
  <si>
    <t>Milan Surovcík Jr.</t>
  </si>
  <si>
    <t>Centrair C-101A Pegase</t>
  </si>
  <si>
    <t>SU</t>
  </si>
  <si>
    <t>Gábor Bors</t>
  </si>
  <si>
    <t>Opitz</t>
  </si>
  <si>
    <t>Mini-Nimbus</t>
  </si>
  <si>
    <t>Peter Sedmák</t>
  </si>
  <si>
    <t>Peter Gossányi</t>
  </si>
  <si>
    <t>Nové Zámky</t>
  </si>
  <si>
    <t>Prešov</t>
  </si>
  <si>
    <t>LX</t>
  </si>
  <si>
    <t>Jozef Zabka</t>
  </si>
  <si>
    <t>Peter Gašparovic</t>
  </si>
  <si>
    <t>G-103 Twin Astir dvojí (zatahovací podvozek)</t>
  </si>
  <si>
    <t>Banská Bystrica</t>
  </si>
  <si>
    <t>Pik-20B</t>
  </si>
  <si>
    <t>fatraglide 2020 Klub</t>
  </si>
  <si>
    <t>Martin Fürješ</t>
  </si>
  <si>
    <t>JS3, JS3 TJ-18m</t>
  </si>
  <si>
    <t>Ján Divok</t>
  </si>
  <si>
    <t>J</t>
  </si>
  <si>
    <t>Branislav Jesensky</t>
  </si>
  <si>
    <t>Ventus 2cxt /18m -600 kg</t>
  </si>
  <si>
    <t>LS-8-18 / 18m</t>
  </si>
  <si>
    <t>D3</t>
  </si>
  <si>
    <t>Maroš Divok</t>
  </si>
  <si>
    <t>Ventus c /17,6m</t>
  </si>
  <si>
    <t>Česká Lipa</t>
  </si>
  <si>
    <t>JS1-BTJ 18</t>
  </si>
  <si>
    <t>VI</t>
  </si>
  <si>
    <t>Ventus 2b 15m</t>
  </si>
  <si>
    <t>Lukáš Benedikt</t>
  </si>
  <si>
    <t>Kromka &amp; Kollar</t>
  </si>
  <si>
    <t>TH</t>
  </si>
  <si>
    <t>Vaclav Hruza</t>
  </si>
  <si>
    <t>Aeroklub Breclav</t>
  </si>
  <si>
    <t>HpH 304MS SHARK</t>
  </si>
  <si>
    <t>Ventus 2cxt /18m 600kg</t>
  </si>
  <si>
    <t>Lubomir Jakubcak</t>
  </si>
  <si>
    <t>LS-8t /18m</t>
  </si>
  <si>
    <t>Kromeríž</t>
  </si>
  <si>
    <t>AD</t>
  </si>
  <si>
    <t>Dusan Bernat</t>
  </si>
  <si>
    <t>DK</t>
  </si>
  <si>
    <t>Daniel Kronek</t>
  </si>
  <si>
    <t>Ventus bt /17,6m</t>
  </si>
  <si>
    <t>fatraglide 2020 Kombi</t>
  </si>
  <si>
    <t>Septembrova cena 2020</t>
  </si>
  <si>
    <t xml:space="preserve">Trnava, Slovakia,   29 August 2020 – 1 September 2020 </t>
  </si>
  <si>
    <t>Mixovaná</t>
  </si>
  <si>
    <t>Benedikt &amp; Cerny</t>
  </si>
  <si>
    <t>Janus CFM</t>
  </si>
  <si>
    <t>Z</t>
  </si>
  <si>
    <t>Discusc 2c /18m</t>
  </si>
  <si>
    <t>BA3</t>
  </si>
  <si>
    <t>Beliansky &amp; Károlyiová</t>
  </si>
  <si>
    <t>G-103 Twin Trainer dvojí</t>
  </si>
  <si>
    <t>Juraj Dudas</t>
  </si>
  <si>
    <t>Križanov</t>
  </si>
  <si>
    <t>BA6</t>
  </si>
  <si>
    <t>Marek Kubán</t>
  </si>
  <si>
    <t>X1</t>
  </si>
  <si>
    <t>Marek Mikula</t>
  </si>
  <si>
    <t>ASW-15</t>
  </si>
  <si>
    <t>Discus 2cT /18m</t>
  </si>
  <si>
    <t>Ivana Jurovicova</t>
  </si>
  <si>
    <t>H-201 Std. Libelle WL</t>
  </si>
  <si>
    <t>Stefan Simoncic</t>
  </si>
  <si>
    <t>Duo Discus (700 kg),</t>
  </si>
  <si>
    <t>BA5</t>
  </si>
  <si>
    <t>Branislav Jankech</t>
  </si>
  <si>
    <t>Cerny Pavol</t>
  </si>
  <si>
    <t xml:space="preserve">Duc Jozef </t>
  </si>
  <si>
    <t xml:space="preserve">Hupka Peter </t>
  </si>
  <si>
    <t xml:space="preserve">Vysny Juraj </t>
  </si>
  <si>
    <t xml:space="preserve">Bendak Lubos </t>
  </si>
  <si>
    <t xml:space="preserve">Tapusik Milos </t>
  </si>
  <si>
    <t xml:space="preserve">Kotvas Ivan </t>
  </si>
  <si>
    <t xml:space="preserve">Surovcik Ml. Milan </t>
  </si>
  <si>
    <t xml:space="preserve">Petro Roman </t>
  </si>
  <si>
    <t xml:space="preserve">Sabla Martin </t>
  </si>
  <si>
    <t xml:space="preserve">Vasek Bohumil </t>
  </si>
  <si>
    <t xml:space="preserve">Kos Jakub </t>
  </si>
  <si>
    <t xml:space="preserve">Srank Milos </t>
  </si>
  <si>
    <t xml:space="preserve">Belusko Lubomir </t>
  </si>
  <si>
    <t xml:space="preserve">Zelanaj Anton </t>
  </si>
  <si>
    <t xml:space="preserve">Mikulas Erik </t>
  </si>
  <si>
    <t xml:space="preserve">Studienka Branislav </t>
  </si>
  <si>
    <t xml:space="preserve">Mracek Roman </t>
  </si>
  <si>
    <t xml:space="preserve">Bobok Tomas </t>
  </si>
  <si>
    <t xml:space="preserve">Cernezzi Aldo </t>
  </si>
  <si>
    <t xml:space="preserve">Belakova Gabriela </t>
  </si>
  <si>
    <t xml:space="preserve">Niko Eduard </t>
  </si>
  <si>
    <t xml:space="preserve">Hotovy Petr </t>
  </si>
  <si>
    <t xml:space="preserve">Zubak Dusan </t>
  </si>
  <si>
    <t xml:space="preserve">Spaniel Oldrich </t>
  </si>
  <si>
    <t xml:space="preserve">Borcha Juraj </t>
  </si>
  <si>
    <t xml:space="preserve">Toman Martin </t>
  </si>
  <si>
    <t xml:space="preserve">Zubak Jan </t>
  </si>
  <si>
    <t xml:space="preserve">Klepac Peter </t>
  </si>
  <si>
    <t xml:space="preserve">Mlynarik Miroslav </t>
  </si>
  <si>
    <t xml:space="preserve">Vyletel Jozef </t>
  </si>
  <si>
    <t xml:space="preserve">Gossanyi Peter </t>
  </si>
  <si>
    <t xml:space="preserve">Chabada Ivan </t>
  </si>
  <si>
    <t xml:space="preserve">Krak Rastislav </t>
  </si>
  <si>
    <t xml:space="preserve">Michalik Frantisek </t>
  </si>
  <si>
    <t xml:space="preserve">Szabo Marian </t>
  </si>
  <si>
    <t xml:space="preserve">Marincak Martin </t>
  </si>
  <si>
    <t xml:space="preserve">Golc Katarina </t>
  </si>
  <si>
    <t xml:space="preserve">Sobek František </t>
  </si>
  <si>
    <t xml:space="preserve">Štempeľ Miroslav </t>
  </si>
  <si>
    <t xml:space="preserve">Imrich Marek </t>
  </si>
  <si>
    <t xml:space="preserve">Macek Macek </t>
  </si>
  <si>
    <t xml:space="preserve">Sidorová Ivana </t>
  </si>
  <si>
    <t xml:space="preserve">Sitar Drahos </t>
  </si>
  <si>
    <t xml:space="preserve">Romačík Viktor </t>
  </si>
  <si>
    <t xml:space="preserve">Homola Ludovít </t>
  </si>
  <si>
    <t xml:space="preserve">Uhelský Radovan </t>
  </si>
  <si>
    <t xml:space="preserve">Boroš Milan </t>
  </si>
  <si>
    <t xml:space="preserve">Károlyi Norbert </t>
  </si>
  <si>
    <t xml:space="preserve">Ehn František </t>
  </si>
  <si>
    <t xml:space="preserve">Zabka Jozef </t>
  </si>
  <si>
    <t xml:space="preserve">Gašparovic Peter </t>
  </si>
  <si>
    <t xml:space="preserve">Jakubcak Lubomir </t>
  </si>
  <si>
    <t xml:space="preserve">Doupal Lubomir </t>
  </si>
  <si>
    <t xml:space="preserve">Bernat Dusan </t>
  </si>
  <si>
    <t xml:space="preserve">Kronek Daniel </t>
  </si>
  <si>
    <t xml:space="preserve">Dudas Juraj </t>
  </si>
  <si>
    <t xml:space="preserve">Simoncic Stefan </t>
  </si>
  <si>
    <t>Bajana Ivan Celková hodnota</t>
  </si>
  <si>
    <t>Belakova Gabriela  Celková hodnota</t>
  </si>
  <si>
    <t>Beliansky Miroslav Celková hodnota</t>
  </si>
  <si>
    <t>Belusko Lubomir  Celková hodnota</t>
  </si>
  <si>
    <t>Bendak Lubos  Celková hodnota</t>
  </si>
  <si>
    <t>Bernat Dusan  Celková hodnota</t>
  </si>
  <si>
    <t>Bobok Tomas  Celková hodnota</t>
  </si>
  <si>
    <t>Borcha Juraj  Celková hodnota</t>
  </si>
  <si>
    <t>Boroš Milan  Celková hodnota</t>
  </si>
  <si>
    <t>Cernezzi Aldo  Celková hodnota</t>
  </si>
  <si>
    <t>Cerny Pavol Celková hodnota</t>
  </si>
  <si>
    <t>Doupal Lubomir  Celková hodnota</t>
  </si>
  <si>
    <t>Duc Jozef  Celková hodnota</t>
  </si>
  <si>
    <t>Dudas Juraj  Celková hodnota</t>
  </si>
  <si>
    <t>Ehn František  Celková hodnota</t>
  </si>
  <si>
    <t>Gašparovic Peter  Celková hodnota</t>
  </si>
  <si>
    <t>Golc Katarina  Celková hodnota</t>
  </si>
  <si>
    <t>Gossanyi Peter  Celková hodnota</t>
  </si>
  <si>
    <t>Homola Ludovít  Celková hodnota</t>
  </si>
  <si>
    <t>Hotovy Petr  Celková hodnota</t>
  </si>
  <si>
    <t>Hrncirik Jan Celková hodnota</t>
  </si>
  <si>
    <t>Hupka Peter Celková hodnota</t>
  </si>
  <si>
    <t>Chabada Ivan  Celková hodnota</t>
  </si>
  <si>
    <t>Imrich Marek  Celková hodnota</t>
  </si>
  <si>
    <t>Jakubcak Lubomir Celková hodnota</t>
  </si>
  <si>
    <t>Károlyi Norbert  Celková hodnota</t>
  </si>
  <si>
    <t>Klepac Peter  Celková hodnota</t>
  </si>
  <si>
    <t>Kos Jakub  Celková hodnota</t>
  </si>
  <si>
    <t>Kotvas Ivan  Celková hodnota</t>
  </si>
  <si>
    <t>Krak Rastislav  Celková hodnota</t>
  </si>
  <si>
    <t>Kromka Jan Celková hodnota</t>
  </si>
  <si>
    <t>Kronek Daniel  Celková hodnota</t>
  </si>
  <si>
    <t>Macek Macek  Celková hodnota</t>
  </si>
  <si>
    <t>Marincak Martin  Celková hodnota</t>
  </si>
  <si>
    <t>Michalik Frantisek  Celková hodnota</t>
  </si>
  <si>
    <t>Mikulas Erik  Celková hodnota</t>
  </si>
  <si>
    <t>Mlynarik Miroslav  Celková hodnota</t>
  </si>
  <si>
    <t>Mracek Roman  Celková hodnota</t>
  </si>
  <si>
    <t>Niko Eduard  Celková hodnota</t>
  </si>
  <si>
    <t>Petro Roman  Celková hodnota</t>
  </si>
  <si>
    <t>Romačík Viktor  Celková hodnota</t>
  </si>
  <si>
    <t>Sabla Martin  Celková hodnota</t>
  </si>
  <si>
    <t>Sidorová Ivana  Celková hodnota</t>
  </si>
  <si>
    <t>Sitar Drahos  Celková hodnota</t>
  </si>
  <si>
    <t>Sobek František  Celková hodnota</t>
  </si>
  <si>
    <t>Spaniel Oldrich  Celková hodnota</t>
  </si>
  <si>
    <t>Srank Milos  Celková hodnota</t>
  </si>
  <si>
    <t>Studienka Branislav  Celková hodnota</t>
  </si>
  <si>
    <t>Surovcik Milan Celková hodnota</t>
  </si>
  <si>
    <t>Surovcik Ml. Milan  Celková hodnota</t>
  </si>
  <si>
    <t>Szabo Marian  Celková hodnota</t>
  </si>
  <si>
    <t>Štempeľ Miroslav  Celková hodnota</t>
  </si>
  <si>
    <t>Tapusik Milos  Celková hodnota</t>
  </si>
  <si>
    <t>Toman Martin  Celková hodnota</t>
  </si>
  <si>
    <t>Uhelský Radovan  Celková hodnota</t>
  </si>
  <si>
    <t>Vasek Bohumil  Celková hodnota</t>
  </si>
  <si>
    <t>Vyletel Jozef  Celková hodnota</t>
  </si>
  <si>
    <t>Vysny Juraj  Celková hodnota</t>
  </si>
  <si>
    <t>Zabka Jozef  Celková hodnota</t>
  </si>
  <si>
    <t>Zelanaj Anton  Celková hodnota</t>
  </si>
  <si>
    <t>Zubak Dusan  Celková hodnota</t>
  </si>
  <si>
    <t>Zubak Jan  Celková hodnota</t>
  </si>
  <si>
    <t>Slovenský pohár 2020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</si>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</sst>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b/>
      <sz val="10"/>
      <name val="Tahoma"/>
      <family val="2"/>
      <charset val="238"/>
    </font>
    <font>
      <b/>
      <sz val="14"/>
      <name val="Arial"/>
      <family val="2"/>
      <charset val="238"/>
    </font>
    <font>
      <b/>
      <sz val="10"/>
      <name val="Verdana"/>
      <family val="2"/>
    </font>
    <font>
      <b/>
      <sz val="12"/>
      <name val="Tahoma"/>
      <family val="2"/>
      <charset val="238"/>
    </font>
    <font>
      <sz val="12"/>
      <name val="Arial"/>
      <family val="2"/>
      <charset val="238"/>
    </font>
    <font>
      <sz val="10"/>
      <color indexed="63"/>
      <name val="Verdana"/>
      <family val="2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3" fontId="0" fillId="0" borderId="0" xfId="0" applyNumberFormat="1" applyAlignment="1"/>
    <xf numFmtId="49" fontId="6" fillId="0" borderId="0" xfId="0" applyNumberFormat="1" applyFont="1" applyAlignment="1">
      <alignment horizontal="center" vertical="top"/>
    </xf>
    <xf numFmtId="49" fontId="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0" borderId="0" xfId="0" applyFont="1"/>
    <xf numFmtId="0" fontId="6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left"/>
    </xf>
    <xf numFmtId="0" fontId="7" fillId="0" borderId="0" xfId="0" applyFont="1" applyFill="1"/>
    <xf numFmtId="3" fontId="7" fillId="0" borderId="0" xfId="0" applyNumberFormat="1" applyFont="1" applyFill="1" applyAlignment="1"/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club" connectionId="28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pen" connectionId="1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lub" connectionId="2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pen" connectionId="1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klubova-tireda" connectionId="27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club" connectionId="30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pen" connectionId="16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club" connectionId="31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club" connectionId="32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pen" connectionId="17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club" connectionId="33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pen" connectionId="18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club" connectionId="34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open" connectionId="19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open" connectionId="20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club" connectionId="35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open" connectionId="21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club" connectionId="36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open" connectionId="22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club" connectionId="37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open" connectionId="25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club" connectionId="40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club" connectionId="38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open" connectionId="23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pen" connectionId="24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club" connectionId="39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club" connectionId="41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open" connectionId="2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5.bin"/><Relationship Id="rId4" Type="http://schemas.openxmlformats.org/officeDocument/2006/relationships/queryTable" Target="../queryTables/queryTable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8.xml"/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0.xml"/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2.xml"/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4.xml"/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6.xml"/><Relationship Id="rId2" Type="http://schemas.openxmlformats.org/officeDocument/2006/relationships/queryTable" Target="../queryTables/queryTable1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8.xml"/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0.xml"/><Relationship Id="rId2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2.xml"/><Relationship Id="rId2" Type="http://schemas.openxmlformats.org/officeDocument/2006/relationships/queryTable" Target="../queryTables/queryTable2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4.xml"/><Relationship Id="rId2" Type="http://schemas.openxmlformats.org/officeDocument/2006/relationships/queryTable" Target="../queryTables/queryTable2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6.xml"/><Relationship Id="rId2" Type="http://schemas.openxmlformats.org/officeDocument/2006/relationships/queryTable" Target="../queryTables/queryTable2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8.xml"/><Relationship Id="rId2" Type="http://schemas.openxmlformats.org/officeDocument/2006/relationships/queryTable" Target="../queryTables/queryTable2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pageSetUpPr fitToPage="1"/>
  </sheetPr>
  <dimension ref="A1:E263"/>
  <sheetViews>
    <sheetView tabSelected="1" workbookViewId="0">
      <selection activeCell="B223" sqref="B223"/>
    </sheetView>
  </sheetViews>
  <sheetFormatPr defaultRowHeight="12.75" outlineLevelRow="2" x14ac:dyDescent="0.2"/>
  <cols>
    <col min="1" max="1" width="10.28515625" bestFit="1" customWidth="1"/>
    <col min="2" max="2" width="41.85546875" bestFit="1" customWidth="1"/>
    <col min="3" max="3" width="19" bestFit="1" customWidth="1"/>
    <col min="4" max="4" width="21" bestFit="1" customWidth="1"/>
    <col min="5" max="5" width="27.5703125" bestFit="1" customWidth="1"/>
  </cols>
  <sheetData>
    <row r="1" spans="1:5" ht="18" x14ac:dyDescent="0.25">
      <c r="A1" s="15" t="s">
        <v>864</v>
      </c>
      <c r="B1" s="15"/>
      <c r="C1" s="15"/>
      <c r="D1" s="15"/>
      <c r="E1" s="15"/>
    </row>
    <row r="3" spans="1:5" s="3" customFormat="1" ht="15" customHeight="1" x14ac:dyDescent="0.2">
      <c r="A3" s="2" t="s">
        <v>18</v>
      </c>
      <c r="B3" s="2" t="s">
        <v>2</v>
      </c>
      <c r="C3" s="2" t="s">
        <v>16</v>
      </c>
      <c r="D3" s="2" t="s">
        <v>15</v>
      </c>
      <c r="E3" s="9" t="s">
        <v>17</v>
      </c>
    </row>
    <row r="4" spans="1:5" ht="15.75" hidden="1" customHeight="1" outlineLevel="2" x14ac:dyDescent="0.25">
      <c r="A4" s="12"/>
      <c r="B4" s="16" t="s">
        <v>99</v>
      </c>
      <c r="C4" s="17" t="s">
        <v>417</v>
      </c>
      <c r="D4" s="18">
        <v>9248.6718947634708</v>
      </c>
      <c r="E4" s="17" t="s">
        <v>457</v>
      </c>
    </row>
    <row r="5" spans="1:5" ht="15.75" hidden="1" customHeight="1" outlineLevel="2" x14ac:dyDescent="0.25">
      <c r="A5" s="12"/>
      <c r="B5" s="16" t="s">
        <v>99</v>
      </c>
      <c r="C5" s="17" t="s">
        <v>385</v>
      </c>
      <c r="D5" s="6">
        <v>5917.3728813559319</v>
      </c>
      <c r="E5" s="10" t="s">
        <v>719</v>
      </c>
    </row>
    <row r="6" spans="1:5" ht="15.75" customHeight="1" outlineLevel="1" collapsed="1" x14ac:dyDescent="0.25">
      <c r="A6" s="12" t="s">
        <v>237</v>
      </c>
      <c r="B6" s="16" t="s">
        <v>105</v>
      </c>
      <c r="C6" s="17"/>
      <c r="D6" s="6">
        <f>SUBTOTAL(9,D4:D5)</f>
        <v>15166.044776119403</v>
      </c>
      <c r="E6" s="10"/>
    </row>
    <row r="7" spans="1:5" ht="15.75" hidden="1" customHeight="1" outlineLevel="2" x14ac:dyDescent="0.25">
      <c r="A7" s="12"/>
      <c r="B7" s="4" t="s">
        <v>81</v>
      </c>
      <c r="C7" t="s">
        <v>459</v>
      </c>
      <c r="D7" s="18">
        <v>7442.5806451612907</v>
      </c>
      <c r="E7" s="17" t="s">
        <v>506</v>
      </c>
    </row>
    <row r="8" spans="1:5" ht="15.75" hidden="1" customHeight="1" outlineLevel="2" x14ac:dyDescent="0.25">
      <c r="A8" s="12"/>
      <c r="B8" s="4" t="s">
        <v>81</v>
      </c>
      <c r="C8" s="17" t="s">
        <v>116</v>
      </c>
      <c r="D8" s="6">
        <v>6931.779661016948</v>
      </c>
      <c r="E8" s="10" t="s">
        <v>719</v>
      </c>
    </row>
    <row r="9" spans="1:5" ht="15.75" customHeight="1" outlineLevel="1" collapsed="1" x14ac:dyDescent="0.25">
      <c r="A9" s="12" t="s">
        <v>238</v>
      </c>
      <c r="B9" s="4" t="s">
        <v>234</v>
      </c>
      <c r="C9" s="17"/>
      <c r="D9" s="6">
        <f>SUBTOTAL(9,D7:D8)</f>
        <v>14374.360306178238</v>
      </c>
      <c r="E9" s="10"/>
    </row>
    <row r="10" spans="1:5" ht="15.75" hidden="1" customHeight="1" outlineLevel="2" x14ac:dyDescent="0.25">
      <c r="A10" s="12"/>
      <c r="B10" s="16" t="s">
        <v>80</v>
      </c>
      <c r="C10" s="17" t="s">
        <v>459</v>
      </c>
      <c r="D10" s="6">
        <v>7333.333333333333</v>
      </c>
      <c r="E10" s="10" t="s">
        <v>468</v>
      </c>
    </row>
    <row r="11" spans="1:5" ht="15.75" hidden="1" customHeight="1" outlineLevel="2" collapsed="1" x14ac:dyDescent="0.25">
      <c r="A11" s="12"/>
      <c r="B11" s="16" t="s">
        <v>80</v>
      </c>
      <c r="C11" s="17" t="s">
        <v>116</v>
      </c>
      <c r="D11" s="6">
        <v>6285.1694915254238</v>
      </c>
      <c r="E11" s="10" t="s">
        <v>719</v>
      </c>
    </row>
    <row r="12" spans="1:5" ht="15.75" customHeight="1" outlineLevel="1" collapsed="1" x14ac:dyDescent="0.25">
      <c r="A12" s="12" t="s">
        <v>239</v>
      </c>
      <c r="B12" s="16" t="s">
        <v>84</v>
      </c>
      <c r="C12" s="17"/>
      <c r="D12" s="6">
        <f>SUBTOTAL(9,D10:D11)</f>
        <v>13618.502824858757</v>
      </c>
      <c r="E12" s="10"/>
    </row>
    <row r="13" spans="1:5" ht="15.75" hidden="1" customHeight="1" outlineLevel="2" collapsed="1" x14ac:dyDescent="0.25">
      <c r="A13" s="12"/>
      <c r="B13" s="16" t="s">
        <v>28</v>
      </c>
      <c r="C13" s="17" t="s">
        <v>76</v>
      </c>
      <c r="D13" s="18">
        <v>8837.5917025044273</v>
      </c>
      <c r="E13" s="17" t="s">
        <v>457</v>
      </c>
    </row>
    <row r="14" spans="1:5" ht="15.75" hidden="1" customHeight="1" outlineLevel="2" x14ac:dyDescent="0.25">
      <c r="A14" s="12"/>
      <c r="B14" s="16" t="s">
        <v>28</v>
      </c>
      <c r="C14" s="17" t="s">
        <v>76</v>
      </c>
      <c r="D14" s="18">
        <v>4392.4349881796688</v>
      </c>
      <c r="E14" s="17" t="s">
        <v>689</v>
      </c>
    </row>
    <row r="15" spans="1:5" ht="15.75" customHeight="1" outlineLevel="1" collapsed="1" x14ac:dyDescent="0.25">
      <c r="A15" s="12" t="s">
        <v>240</v>
      </c>
      <c r="B15" s="16" t="s">
        <v>64</v>
      </c>
      <c r="C15" s="17"/>
      <c r="D15" s="18">
        <f>SUBTOTAL(9,D13:D14)</f>
        <v>13230.026690684095</v>
      </c>
      <c r="E15" s="17"/>
    </row>
    <row r="16" spans="1:5" ht="15.75" hidden="1" customHeight="1" outlineLevel="2" collapsed="1" x14ac:dyDescent="0.25">
      <c r="A16" s="12"/>
      <c r="B16" s="4" t="s">
        <v>49</v>
      </c>
      <c r="C16" t="s">
        <v>145</v>
      </c>
      <c r="D16" s="18">
        <v>8407.7419354838712</v>
      </c>
      <c r="E16" s="17" t="s">
        <v>506</v>
      </c>
    </row>
    <row r="17" spans="1:5" ht="15.75" hidden="1" customHeight="1" outlineLevel="2" x14ac:dyDescent="0.25">
      <c r="A17" s="12"/>
      <c r="B17" s="4" t="s">
        <v>49</v>
      </c>
      <c r="C17" s="17" t="s">
        <v>13</v>
      </c>
      <c r="D17" s="6">
        <v>4805.0847457627106</v>
      </c>
      <c r="E17" s="10" t="s">
        <v>719</v>
      </c>
    </row>
    <row r="18" spans="1:5" ht="15.75" customHeight="1" outlineLevel="1" collapsed="1" x14ac:dyDescent="0.25">
      <c r="A18" s="12" t="s">
        <v>241</v>
      </c>
      <c r="B18" s="4" t="s">
        <v>235</v>
      </c>
      <c r="C18" s="17"/>
      <c r="D18" s="6">
        <f>SUBTOTAL(9,D16:D17)</f>
        <v>13212.826681246581</v>
      </c>
      <c r="E18" s="10"/>
    </row>
    <row r="19" spans="1:5" ht="15.75" hidden="1" customHeight="1" outlineLevel="2" x14ac:dyDescent="0.25">
      <c r="A19" s="12"/>
      <c r="B19" s="16" t="s">
        <v>189</v>
      </c>
      <c r="C19" s="17" t="s">
        <v>173</v>
      </c>
      <c r="D19" s="6">
        <v>6752.6265520534853</v>
      </c>
      <c r="E19" s="10" t="s">
        <v>468</v>
      </c>
    </row>
    <row r="20" spans="1:5" ht="15.75" hidden="1" customHeight="1" outlineLevel="2" collapsed="1" x14ac:dyDescent="0.25">
      <c r="A20" s="12"/>
      <c r="B20" s="16" t="s">
        <v>189</v>
      </c>
      <c r="C20" s="17" t="s">
        <v>173</v>
      </c>
      <c r="D20" s="6">
        <v>6302.9661016949149</v>
      </c>
      <c r="E20" s="10" t="s">
        <v>719</v>
      </c>
    </row>
    <row r="21" spans="1:5" ht="15.75" customHeight="1" outlineLevel="1" collapsed="1" x14ac:dyDescent="0.25">
      <c r="A21" s="12" t="s">
        <v>242</v>
      </c>
      <c r="B21" s="16" t="s">
        <v>192</v>
      </c>
      <c r="C21" s="17"/>
      <c r="D21" s="6">
        <f>SUBTOTAL(9,D19:D20)</f>
        <v>13055.592653748401</v>
      </c>
      <c r="E21" s="10"/>
    </row>
    <row r="22" spans="1:5" ht="15.75" hidden="1" customHeight="1" outlineLevel="2" collapsed="1" x14ac:dyDescent="0.25">
      <c r="A22" s="12"/>
      <c r="B22" s="4" t="s">
        <v>503</v>
      </c>
      <c r="C22" t="s">
        <v>479</v>
      </c>
      <c r="D22" s="18">
        <v>7612.9032258064508</v>
      </c>
      <c r="E22" s="17" t="s">
        <v>506</v>
      </c>
    </row>
    <row r="23" spans="1:5" ht="15.75" hidden="1" customHeight="1" outlineLevel="2" x14ac:dyDescent="0.25">
      <c r="A23" s="12"/>
      <c r="B23" s="16" t="s">
        <v>503</v>
      </c>
      <c r="C23" s="17"/>
      <c r="D23" s="6">
        <v>4677.5423728813557</v>
      </c>
      <c r="E23" s="10" t="s">
        <v>719</v>
      </c>
    </row>
    <row r="24" spans="1:5" ht="15.75" customHeight="1" outlineLevel="1" collapsed="1" x14ac:dyDescent="0.25">
      <c r="A24" s="12" t="s">
        <v>243</v>
      </c>
      <c r="B24" s="16" t="s">
        <v>832</v>
      </c>
      <c r="C24" s="17"/>
      <c r="D24" s="6">
        <f>SUBTOTAL(9,D22:D23)</f>
        <v>12290.445598687806</v>
      </c>
      <c r="E24" s="10"/>
    </row>
    <row r="25" spans="1:5" ht="15.75" hidden="1" customHeight="1" outlineLevel="2" collapsed="1" x14ac:dyDescent="0.25">
      <c r="A25" s="12"/>
      <c r="B25" s="4" t="s">
        <v>505</v>
      </c>
      <c r="C25" t="s">
        <v>487</v>
      </c>
      <c r="D25" s="18">
        <v>7245.1612903225805</v>
      </c>
      <c r="E25" s="17" t="s">
        <v>506</v>
      </c>
    </row>
    <row r="26" spans="1:5" ht="15.75" hidden="1" customHeight="1" outlineLevel="2" x14ac:dyDescent="0.25">
      <c r="A26" s="12"/>
      <c r="B26" s="4" t="s">
        <v>505</v>
      </c>
      <c r="C26" s="17" t="s">
        <v>76</v>
      </c>
      <c r="D26" s="6">
        <v>3132.2033898305085</v>
      </c>
      <c r="E26" s="10" t="s">
        <v>719</v>
      </c>
    </row>
    <row r="27" spans="1:5" ht="15.75" customHeight="1" outlineLevel="1" collapsed="1" x14ac:dyDescent="0.25">
      <c r="A27" s="12" t="s">
        <v>244</v>
      </c>
      <c r="B27" s="4" t="s">
        <v>826</v>
      </c>
      <c r="C27" s="17"/>
      <c r="D27" s="6">
        <f>SUBTOTAL(9,D25:D26)</f>
        <v>10377.364680153089</v>
      </c>
      <c r="E27" s="10"/>
    </row>
    <row r="28" spans="1:5" ht="15.75" hidden="1" customHeight="1" outlineLevel="2" x14ac:dyDescent="0.25">
      <c r="A28" s="12"/>
      <c r="B28" s="16" t="s">
        <v>102</v>
      </c>
      <c r="C28" s="17" t="s">
        <v>418</v>
      </c>
      <c r="D28" s="18">
        <v>9232.2286870731077</v>
      </c>
      <c r="E28" s="17" t="s">
        <v>457</v>
      </c>
    </row>
    <row r="29" spans="1:5" ht="15.75" hidden="1" customHeight="1" outlineLevel="2" collapsed="1" x14ac:dyDescent="0.25">
      <c r="A29" s="12"/>
      <c r="B29" s="16" t="s">
        <v>102</v>
      </c>
      <c r="C29" s="17" t="s">
        <v>14</v>
      </c>
      <c r="D29" s="18">
        <v>855.26315789473688</v>
      </c>
      <c r="E29" s="17" t="s">
        <v>720</v>
      </c>
    </row>
    <row r="30" spans="1:5" ht="15.75" customHeight="1" outlineLevel="1" collapsed="1" x14ac:dyDescent="0.25">
      <c r="A30" s="12" t="s">
        <v>245</v>
      </c>
      <c r="B30" s="16" t="s">
        <v>106</v>
      </c>
      <c r="C30" s="17"/>
      <c r="D30" s="18">
        <f>SUBTOTAL(9,D28:D29)</f>
        <v>10087.491844967844</v>
      </c>
      <c r="E30" s="17"/>
    </row>
    <row r="31" spans="1:5" ht="15.75" hidden="1" customHeight="1" outlineLevel="2" collapsed="1" x14ac:dyDescent="0.25">
      <c r="A31" s="12"/>
      <c r="B31" s="4" t="s">
        <v>761</v>
      </c>
      <c r="C31" t="s">
        <v>470</v>
      </c>
      <c r="D31" s="18">
        <v>10000</v>
      </c>
      <c r="E31" s="17" t="s">
        <v>506</v>
      </c>
    </row>
    <row r="32" spans="1:5" ht="15.75" customHeight="1" outlineLevel="1" collapsed="1" x14ac:dyDescent="0.25">
      <c r="A32" s="12" t="s">
        <v>246</v>
      </c>
      <c r="B32" s="4" t="s">
        <v>839</v>
      </c>
      <c r="D32" s="18">
        <f>SUBTOTAL(9,D31:D31)</f>
        <v>10000</v>
      </c>
      <c r="E32" s="17"/>
    </row>
    <row r="33" spans="1:5" ht="15.75" hidden="1" customHeight="1" outlineLevel="2" collapsed="1" x14ac:dyDescent="0.25">
      <c r="A33" s="12"/>
      <c r="B33" s="16" t="s">
        <v>387</v>
      </c>
      <c r="C33" s="17" t="s">
        <v>412</v>
      </c>
      <c r="D33" s="18">
        <v>9870.9840627371614</v>
      </c>
      <c r="E33" s="17" t="s">
        <v>457</v>
      </c>
    </row>
    <row r="34" spans="1:5" ht="15.75" customHeight="1" outlineLevel="1" collapsed="1" x14ac:dyDescent="0.25">
      <c r="A34" s="12" t="s">
        <v>247</v>
      </c>
      <c r="B34" s="16" t="s">
        <v>388</v>
      </c>
      <c r="C34" s="17"/>
      <c r="D34" s="18">
        <f>SUBTOTAL(9,D33:D33)</f>
        <v>9870.9840627371614</v>
      </c>
      <c r="E34" s="17"/>
    </row>
    <row r="35" spans="1:5" ht="15.75" hidden="1" customHeight="1" outlineLevel="2" collapsed="1" x14ac:dyDescent="0.25">
      <c r="A35" s="12"/>
      <c r="B35" s="16" t="s">
        <v>82</v>
      </c>
      <c r="C35" s="17" t="s">
        <v>12</v>
      </c>
      <c r="D35" s="6">
        <v>6498.5673352435524</v>
      </c>
      <c r="E35" s="10" t="s">
        <v>468</v>
      </c>
    </row>
    <row r="36" spans="1:5" ht="15.75" hidden="1" customHeight="1" outlineLevel="2" x14ac:dyDescent="0.25">
      <c r="A36" s="12"/>
      <c r="B36" s="16" t="s">
        <v>82</v>
      </c>
      <c r="C36" s="17"/>
      <c r="D36" s="18">
        <v>3145.1068616422945</v>
      </c>
      <c r="E36" s="17" t="s">
        <v>408</v>
      </c>
    </row>
    <row r="37" spans="1:5" ht="15.75" customHeight="1" outlineLevel="1" collapsed="1" x14ac:dyDescent="0.25">
      <c r="A37" s="12" t="s">
        <v>248</v>
      </c>
      <c r="B37" s="16" t="s">
        <v>83</v>
      </c>
      <c r="C37" s="17"/>
      <c r="D37" s="18">
        <f>SUBTOTAL(9,D35:D36)</f>
        <v>9643.6741968858478</v>
      </c>
      <c r="E37" s="17"/>
    </row>
    <row r="38" spans="1:5" ht="15.75" hidden="1" customHeight="1" outlineLevel="2" x14ac:dyDescent="0.25">
      <c r="A38" s="12"/>
      <c r="B38" s="16" t="s">
        <v>751</v>
      </c>
      <c r="C38" s="17" t="s">
        <v>415</v>
      </c>
      <c r="D38" s="18">
        <v>9628.1305337718186</v>
      </c>
      <c r="E38" s="17" t="s">
        <v>457</v>
      </c>
    </row>
    <row r="39" spans="1:5" ht="15.75" customHeight="1" outlineLevel="1" collapsed="1" x14ac:dyDescent="0.25">
      <c r="A39" s="12" t="s">
        <v>249</v>
      </c>
      <c r="B39" s="16" t="s">
        <v>851</v>
      </c>
      <c r="C39" s="17"/>
      <c r="D39" s="18">
        <f>SUBTOTAL(9,D38:D38)</f>
        <v>9628.1305337718186</v>
      </c>
      <c r="E39" s="17"/>
    </row>
    <row r="40" spans="1:5" ht="15.75" hidden="1" customHeight="1" outlineLevel="2" collapsed="1" x14ac:dyDescent="0.25">
      <c r="A40" s="12"/>
      <c r="B40" s="4" t="s">
        <v>187</v>
      </c>
      <c r="C40" t="s">
        <v>421</v>
      </c>
      <c r="D40" s="18">
        <v>9451.6129032258068</v>
      </c>
      <c r="E40" s="17" t="s">
        <v>506</v>
      </c>
    </row>
    <row r="41" spans="1:5" ht="15.75" customHeight="1" outlineLevel="1" collapsed="1" x14ac:dyDescent="0.25">
      <c r="A41" s="12" t="s">
        <v>250</v>
      </c>
      <c r="B41" s="4" t="s">
        <v>193</v>
      </c>
      <c r="D41" s="18">
        <f>SUBTOTAL(9,D40:D40)</f>
        <v>9451.6129032258068</v>
      </c>
      <c r="E41" s="17"/>
    </row>
    <row r="42" spans="1:5" ht="15.75" hidden="1" customHeight="1" outlineLevel="2" x14ac:dyDescent="0.25">
      <c r="A42" s="12"/>
      <c r="B42" s="16" t="s">
        <v>97</v>
      </c>
      <c r="C42" s="17" t="s">
        <v>421</v>
      </c>
      <c r="D42" s="6">
        <v>6210.1241642788918</v>
      </c>
      <c r="E42" s="10" t="s">
        <v>468</v>
      </c>
    </row>
    <row r="43" spans="1:5" ht="15.75" hidden="1" customHeight="1" outlineLevel="2" collapsed="1" x14ac:dyDescent="0.25">
      <c r="A43" s="12"/>
      <c r="B43" s="16" t="s">
        <v>97</v>
      </c>
      <c r="C43" s="17"/>
      <c r="D43" s="18">
        <v>3181.1023622047242</v>
      </c>
      <c r="E43" s="17" t="s">
        <v>408</v>
      </c>
    </row>
    <row r="44" spans="1:5" ht="15.75" customHeight="1" outlineLevel="1" collapsed="1" x14ac:dyDescent="0.25">
      <c r="A44" s="12" t="s">
        <v>251</v>
      </c>
      <c r="B44" s="16" t="s">
        <v>109</v>
      </c>
      <c r="C44" s="17"/>
      <c r="D44" s="18">
        <f>SUBTOTAL(9,D42:D43)</f>
        <v>9391.2265264836169</v>
      </c>
      <c r="E44" s="17"/>
    </row>
    <row r="45" spans="1:5" ht="15.75" hidden="1" customHeight="1" outlineLevel="2" x14ac:dyDescent="0.25">
      <c r="A45" s="12"/>
      <c r="B45" s="4" t="s">
        <v>55</v>
      </c>
      <c r="C45" t="s">
        <v>470</v>
      </c>
      <c r="D45" s="18">
        <v>5716.1290322580653</v>
      </c>
      <c r="E45" s="17" t="s">
        <v>506</v>
      </c>
    </row>
    <row r="46" spans="1:5" ht="15.75" hidden="1" customHeight="1" outlineLevel="2" collapsed="1" x14ac:dyDescent="0.25">
      <c r="A46" s="12"/>
      <c r="B46" s="16" t="s">
        <v>55</v>
      </c>
      <c r="C46" s="17" t="s">
        <v>13</v>
      </c>
      <c r="D46" s="18">
        <v>3467.9764243614936</v>
      </c>
      <c r="E46" s="17" t="s">
        <v>618</v>
      </c>
    </row>
    <row r="47" spans="1:5" ht="15.75" customHeight="1" outlineLevel="1" collapsed="1" x14ac:dyDescent="0.25">
      <c r="A47" s="12" t="s">
        <v>252</v>
      </c>
      <c r="B47" s="16" t="s">
        <v>233</v>
      </c>
      <c r="C47" s="17"/>
      <c r="D47" s="18">
        <f>SUBTOTAL(9,D45:D46)</f>
        <v>9184.1054566195598</v>
      </c>
      <c r="E47" s="17"/>
    </row>
    <row r="48" spans="1:5" ht="15.75" hidden="1" customHeight="1" outlineLevel="2" x14ac:dyDescent="0.25">
      <c r="A48" s="12"/>
      <c r="B48" s="16" t="s">
        <v>355</v>
      </c>
      <c r="C48" s="17" t="s">
        <v>418</v>
      </c>
      <c r="D48" s="18">
        <v>9134.8343030609667</v>
      </c>
      <c r="E48" s="17" t="s">
        <v>457</v>
      </c>
    </row>
    <row r="49" spans="1:5" ht="15.75" customHeight="1" outlineLevel="1" collapsed="1" x14ac:dyDescent="0.25">
      <c r="A49" s="12" t="s">
        <v>253</v>
      </c>
      <c r="B49" s="16" t="s">
        <v>377</v>
      </c>
      <c r="C49" s="17"/>
      <c r="D49" s="18">
        <f>SUBTOTAL(9,D48:D48)</f>
        <v>9134.8343030609667</v>
      </c>
      <c r="E49" s="17"/>
    </row>
    <row r="50" spans="1:5" ht="15.75" hidden="1" outlineLevel="2" x14ac:dyDescent="0.25">
      <c r="A50" s="12"/>
      <c r="B50" s="16" t="s">
        <v>30</v>
      </c>
      <c r="C50" s="17" t="s">
        <v>419</v>
      </c>
      <c r="D50" s="18">
        <v>9112.0667847204659</v>
      </c>
      <c r="E50" s="17" t="s">
        <v>457</v>
      </c>
    </row>
    <row r="51" spans="1:5" ht="15.75" outlineLevel="1" collapsed="1" x14ac:dyDescent="0.25">
      <c r="A51" s="12" t="s">
        <v>254</v>
      </c>
      <c r="B51" s="16" t="s">
        <v>63</v>
      </c>
      <c r="C51" s="17"/>
      <c r="D51" s="18">
        <f>SUBTOTAL(9,D50:D50)</f>
        <v>9112.0667847204659</v>
      </c>
      <c r="E51" s="17"/>
    </row>
    <row r="52" spans="1:5" ht="15.75" hidden="1" outlineLevel="2" x14ac:dyDescent="0.25">
      <c r="A52" s="12"/>
      <c r="B52" s="16" t="s">
        <v>752</v>
      </c>
      <c r="C52" s="17" t="s">
        <v>421</v>
      </c>
      <c r="D52" s="18">
        <v>8934.9860865165701</v>
      </c>
      <c r="E52" s="17" t="s">
        <v>457</v>
      </c>
    </row>
    <row r="53" spans="1:5" ht="15.75" outlineLevel="1" collapsed="1" x14ac:dyDescent="0.25">
      <c r="A53" s="12" t="s">
        <v>255</v>
      </c>
      <c r="B53" s="16" t="s">
        <v>841</v>
      </c>
      <c r="C53" s="17"/>
      <c r="D53" s="18">
        <f>SUBTOTAL(9,D52:D52)</f>
        <v>8934.9860865165701</v>
      </c>
      <c r="E53" s="17"/>
    </row>
    <row r="54" spans="1:5" ht="15.75" hidden="1" outlineLevel="2" x14ac:dyDescent="0.25">
      <c r="A54" s="12"/>
      <c r="B54" s="16" t="s">
        <v>753</v>
      </c>
      <c r="C54" s="17" t="s">
        <v>425</v>
      </c>
      <c r="D54" s="18">
        <v>8775.6134581330643</v>
      </c>
      <c r="E54" s="17" t="s">
        <v>457</v>
      </c>
    </row>
    <row r="55" spans="1:5" ht="15.75" outlineLevel="1" collapsed="1" x14ac:dyDescent="0.25">
      <c r="A55" s="12" t="s">
        <v>256</v>
      </c>
      <c r="B55" s="16" t="s">
        <v>843</v>
      </c>
      <c r="C55" s="17"/>
      <c r="D55" s="18">
        <f>SUBTOTAL(9,D54:D54)</f>
        <v>8775.6134581330643</v>
      </c>
      <c r="E55" s="17"/>
    </row>
    <row r="56" spans="1:5" ht="15.75" hidden="1" outlineLevel="2" x14ac:dyDescent="0.25">
      <c r="A56" s="12"/>
      <c r="B56" s="4" t="s">
        <v>762</v>
      </c>
      <c r="C56" t="s">
        <v>41</v>
      </c>
      <c r="D56" s="18">
        <v>8695.4838709677424</v>
      </c>
      <c r="E56" s="17" t="s">
        <v>506</v>
      </c>
    </row>
    <row r="57" spans="1:5" ht="15.75" outlineLevel="1" collapsed="1" x14ac:dyDescent="0.25">
      <c r="A57" s="12" t="s">
        <v>257</v>
      </c>
      <c r="B57" s="4" t="s">
        <v>808</v>
      </c>
      <c r="D57" s="18">
        <f>SUBTOTAL(9,D56:D56)</f>
        <v>8695.4838709677424</v>
      </c>
      <c r="E57" s="17"/>
    </row>
    <row r="58" spans="1:5" ht="15.75" hidden="1" customHeight="1" outlineLevel="2" x14ac:dyDescent="0.25">
      <c r="A58" s="12"/>
      <c r="B58" s="16" t="s">
        <v>188</v>
      </c>
      <c r="C58" s="17" t="s">
        <v>164</v>
      </c>
      <c r="D58" s="18">
        <v>8636.4786238300021</v>
      </c>
      <c r="E58" s="17" t="s">
        <v>457</v>
      </c>
    </row>
    <row r="59" spans="1:5" ht="15.75" customHeight="1" outlineLevel="1" collapsed="1" x14ac:dyDescent="0.25">
      <c r="A59" s="12" t="s">
        <v>258</v>
      </c>
      <c r="B59" s="16" t="s">
        <v>229</v>
      </c>
      <c r="C59" s="17"/>
      <c r="D59" s="18">
        <f>SUBTOTAL(9,D58:D58)</f>
        <v>8636.4786238300021</v>
      </c>
      <c r="E59" s="17"/>
    </row>
    <row r="60" spans="1:5" ht="15.75" hidden="1" customHeight="1" outlineLevel="2" x14ac:dyDescent="0.25">
      <c r="A60" s="12"/>
      <c r="B60" s="16" t="s">
        <v>54</v>
      </c>
      <c r="C60" s="17" t="s">
        <v>427</v>
      </c>
      <c r="D60" s="18">
        <v>8528.9653427776375</v>
      </c>
      <c r="E60" s="17" t="s">
        <v>457</v>
      </c>
    </row>
    <row r="61" spans="1:5" ht="15.75" customHeight="1" outlineLevel="1" collapsed="1" x14ac:dyDescent="0.25">
      <c r="A61" s="12" t="s">
        <v>259</v>
      </c>
      <c r="B61" s="16" t="s">
        <v>61</v>
      </c>
      <c r="C61" s="17"/>
      <c r="D61" s="18">
        <f>SUBTOTAL(9,D60:D60)</f>
        <v>8528.9653427776375</v>
      </c>
      <c r="E61" s="17"/>
    </row>
    <row r="62" spans="1:5" ht="15.75" hidden="1" customHeight="1" outlineLevel="2" x14ac:dyDescent="0.25">
      <c r="A62" s="12"/>
      <c r="B62" s="16" t="s">
        <v>360</v>
      </c>
      <c r="C62" s="17" t="s">
        <v>76</v>
      </c>
      <c r="D62" s="18">
        <v>8187.4525676701242</v>
      </c>
      <c r="E62" s="17" t="s">
        <v>457</v>
      </c>
    </row>
    <row r="63" spans="1:5" ht="15.75" customHeight="1" outlineLevel="1" collapsed="1" x14ac:dyDescent="0.25">
      <c r="A63" s="12" t="s">
        <v>260</v>
      </c>
      <c r="B63" s="16" t="s">
        <v>371</v>
      </c>
      <c r="C63" s="17"/>
      <c r="D63" s="18">
        <f>SUBTOTAL(9,D62:D62)</f>
        <v>8187.4525676701242</v>
      </c>
      <c r="E63" s="17"/>
    </row>
    <row r="64" spans="1:5" ht="15.75" hidden="1" customHeight="1" outlineLevel="2" x14ac:dyDescent="0.25">
      <c r="A64" s="12"/>
      <c r="B64" s="16" t="s">
        <v>754</v>
      </c>
      <c r="C64" s="17" t="s">
        <v>429</v>
      </c>
      <c r="D64" s="18">
        <v>8093.8527700480645</v>
      </c>
      <c r="E64" s="17" t="s">
        <v>457</v>
      </c>
    </row>
    <row r="65" spans="1:5" ht="15.75" customHeight="1" outlineLevel="1" collapsed="1" x14ac:dyDescent="0.25">
      <c r="A65" s="12" t="s">
        <v>261</v>
      </c>
      <c r="B65" s="16" t="s">
        <v>857</v>
      </c>
      <c r="C65" s="17"/>
      <c r="D65" s="18">
        <f>SUBTOTAL(9,D64:D64)</f>
        <v>8093.8527700480645</v>
      </c>
      <c r="E65" s="17"/>
    </row>
    <row r="66" spans="1:5" ht="15.75" hidden="1" customHeight="1" outlineLevel="2" x14ac:dyDescent="0.25">
      <c r="A66" s="12"/>
      <c r="B66" s="16" t="s">
        <v>29</v>
      </c>
      <c r="C66" s="17" t="s">
        <v>441</v>
      </c>
      <c r="D66" s="18">
        <v>6280.0404755881609</v>
      </c>
      <c r="E66" s="17" t="s">
        <v>457</v>
      </c>
    </row>
    <row r="67" spans="1:5" ht="15.75" hidden="1" customHeight="1" outlineLevel="2" collapsed="1" x14ac:dyDescent="0.25">
      <c r="A67" s="12"/>
      <c r="B67" s="16" t="s">
        <v>29</v>
      </c>
      <c r="C67" s="17" t="s">
        <v>348</v>
      </c>
      <c r="D67" s="18">
        <v>1796.7667436489608</v>
      </c>
      <c r="E67" s="17" t="s">
        <v>573</v>
      </c>
    </row>
    <row r="68" spans="1:5" ht="15.75" customHeight="1" outlineLevel="1" collapsed="1" x14ac:dyDescent="0.25">
      <c r="A68" s="12" t="s">
        <v>262</v>
      </c>
      <c r="B68" s="16" t="s">
        <v>62</v>
      </c>
      <c r="C68" s="17"/>
      <c r="D68" s="18">
        <f>SUBTOTAL(9,D66:D67)</f>
        <v>8076.8072192371219</v>
      </c>
      <c r="E68" s="17"/>
    </row>
    <row r="69" spans="1:5" ht="15.75" hidden="1" outlineLevel="2" x14ac:dyDescent="0.25">
      <c r="A69" s="12"/>
      <c r="B69" s="4" t="s">
        <v>227</v>
      </c>
      <c r="C69" t="s">
        <v>412</v>
      </c>
      <c r="D69" s="18">
        <v>4407.7419354838712</v>
      </c>
      <c r="E69" s="17" t="s">
        <v>506</v>
      </c>
    </row>
    <row r="70" spans="1:5" ht="15.75" hidden="1" outlineLevel="2" collapsed="1" x14ac:dyDescent="0.25">
      <c r="A70" s="12"/>
      <c r="B70" s="16" t="s">
        <v>227</v>
      </c>
      <c r="C70" s="17" t="s">
        <v>385</v>
      </c>
      <c r="D70" s="6">
        <v>3523.7288135593217</v>
      </c>
      <c r="E70" s="10" t="s">
        <v>719</v>
      </c>
    </row>
    <row r="71" spans="1:5" ht="15.75" outlineLevel="1" collapsed="1" x14ac:dyDescent="0.25">
      <c r="A71" s="12" t="s">
        <v>263</v>
      </c>
      <c r="B71" s="16" t="s">
        <v>232</v>
      </c>
      <c r="C71" s="17"/>
      <c r="D71" s="6">
        <f>SUBTOTAL(9,D69:D70)</f>
        <v>7931.4707490431929</v>
      </c>
      <c r="E71" s="10"/>
    </row>
    <row r="72" spans="1:5" ht="15.75" hidden="1" outlineLevel="2" collapsed="1" x14ac:dyDescent="0.25">
      <c r="A72" s="12"/>
      <c r="B72" s="4" t="s">
        <v>358</v>
      </c>
      <c r="C72" t="s">
        <v>495</v>
      </c>
      <c r="D72" s="18">
        <v>5487.7419354838712</v>
      </c>
      <c r="E72" s="17" t="s">
        <v>506</v>
      </c>
    </row>
    <row r="73" spans="1:5" ht="15.75" hidden="1" customHeight="1" outlineLevel="2" x14ac:dyDescent="0.25">
      <c r="A73" s="12"/>
      <c r="B73" s="16" t="s">
        <v>358</v>
      </c>
      <c r="C73" s="17"/>
      <c r="D73" s="6">
        <v>2340.2542372881353</v>
      </c>
      <c r="E73" s="10" t="s">
        <v>719</v>
      </c>
    </row>
    <row r="74" spans="1:5" ht="15.75" outlineLevel="1" collapsed="1" x14ac:dyDescent="0.25">
      <c r="A74" s="12" t="s">
        <v>264</v>
      </c>
      <c r="B74" s="16" t="s">
        <v>370</v>
      </c>
      <c r="C74" s="17"/>
      <c r="D74" s="6">
        <f>SUBTOTAL(9,D72:D73)</f>
        <v>7827.9961727720065</v>
      </c>
      <c r="E74" s="10"/>
    </row>
    <row r="75" spans="1:5" ht="15.75" hidden="1" outlineLevel="2" collapsed="1" x14ac:dyDescent="0.25">
      <c r="A75" s="12"/>
      <c r="B75" s="16" t="s">
        <v>70</v>
      </c>
      <c r="C75" s="17" t="s">
        <v>431</v>
      </c>
      <c r="D75" s="18">
        <v>7814.318239311915</v>
      </c>
      <c r="E75" s="17" t="s">
        <v>457</v>
      </c>
    </row>
    <row r="76" spans="1:5" ht="15.75" outlineLevel="1" collapsed="1" x14ac:dyDescent="0.25">
      <c r="A76" s="12" t="s">
        <v>265</v>
      </c>
      <c r="B76" s="16" t="s">
        <v>71</v>
      </c>
      <c r="C76" s="17"/>
      <c r="D76" s="18">
        <f>SUBTOTAL(9,D75:D75)</f>
        <v>7814.318239311915</v>
      </c>
      <c r="E76" s="17"/>
    </row>
    <row r="77" spans="1:5" ht="15.75" hidden="1" outlineLevel="2" collapsed="1" x14ac:dyDescent="0.25">
      <c r="A77" s="12"/>
      <c r="B77" s="16" t="s">
        <v>755</v>
      </c>
      <c r="C77" s="17" t="s">
        <v>434</v>
      </c>
      <c r="D77" s="18">
        <v>7716.9238552997722</v>
      </c>
      <c r="E77" s="17" t="s">
        <v>457</v>
      </c>
    </row>
    <row r="78" spans="1:5" ht="15.75" customHeight="1" outlineLevel="1" collapsed="1" x14ac:dyDescent="0.25">
      <c r="A78" s="12" t="s">
        <v>266</v>
      </c>
      <c r="B78" s="16" t="s">
        <v>829</v>
      </c>
      <c r="C78" s="17"/>
      <c r="D78" s="18">
        <f>SUBTOTAL(9,D77:D77)</f>
        <v>7716.9238552997722</v>
      </c>
      <c r="E78" s="17"/>
    </row>
    <row r="79" spans="1:5" ht="15.75" hidden="1" outlineLevel="2" x14ac:dyDescent="0.25">
      <c r="A79" s="12"/>
      <c r="B79" s="16" t="s">
        <v>756</v>
      </c>
      <c r="C79" s="17" t="s">
        <v>438</v>
      </c>
      <c r="D79" s="18">
        <v>7393.1191500126479</v>
      </c>
      <c r="E79" s="17" t="s">
        <v>457</v>
      </c>
    </row>
    <row r="80" spans="1:5" ht="15.75" outlineLevel="1" collapsed="1" x14ac:dyDescent="0.25">
      <c r="A80" s="12" t="s">
        <v>267</v>
      </c>
      <c r="B80" s="16" t="s">
        <v>848</v>
      </c>
      <c r="C80" s="17"/>
      <c r="D80" s="18">
        <f>SUBTOTAL(9,D79:D79)</f>
        <v>7393.1191500126479</v>
      </c>
      <c r="E80" s="17"/>
    </row>
    <row r="81" spans="1:5" ht="15.75" hidden="1" outlineLevel="2" x14ac:dyDescent="0.25">
      <c r="A81" s="12"/>
      <c r="B81" s="4" t="s">
        <v>763</v>
      </c>
      <c r="C81" t="s">
        <v>307</v>
      </c>
      <c r="D81" s="18">
        <v>7334.1935483870966</v>
      </c>
      <c r="E81" s="17" t="s">
        <v>506</v>
      </c>
    </row>
    <row r="82" spans="1:5" ht="15.75" outlineLevel="1" collapsed="1" x14ac:dyDescent="0.25">
      <c r="A82" s="12" t="s">
        <v>268</v>
      </c>
      <c r="B82" s="4" t="s">
        <v>811</v>
      </c>
      <c r="D82" s="18">
        <f>SUBTOTAL(9,D81:D81)</f>
        <v>7334.1935483870966</v>
      </c>
      <c r="E82" s="17"/>
    </row>
    <row r="83" spans="1:5" ht="15.75" hidden="1" customHeight="1" outlineLevel="2" x14ac:dyDescent="0.25">
      <c r="A83" s="12"/>
      <c r="B83" s="16" t="s">
        <v>357</v>
      </c>
      <c r="C83" s="17" t="s">
        <v>412</v>
      </c>
      <c r="D83" s="18">
        <v>7323.5517328611177</v>
      </c>
      <c r="E83" s="17" t="s">
        <v>457</v>
      </c>
    </row>
    <row r="84" spans="1:5" ht="15.75" customHeight="1" outlineLevel="1" collapsed="1" x14ac:dyDescent="0.25">
      <c r="A84" s="12" t="s">
        <v>269</v>
      </c>
      <c r="B84" s="16" t="s">
        <v>373</v>
      </c>
      <c r="C84" s="17"/>
      <c r="D84" s="18">
        <f>SUBTOTAL(9,D83:D83)</f>
        <v>7323.5517328611177</v>
      </c>
      <c r="E84" s="17"/>
    </row>
    <row r="85" spans="1:5" ht="15.75" hidden="1" customHeight="1" outlineLevel="2" collapsed="1" x14ac:dyDescent="0.25">
      <c r="A85" s="12"/>
      <c r="B85" s="4" t="s">
        <v>764</v>
      </c>
      <c r="C85" t="s">
        <v>484</v>
      </c>
      <c r="D85" s="18">
        <v>7260.645161290322</v>
      </c>
      <c r="E85" s="17" t="s">
        <v>506</v>
      </c>
    </row>
    <row r="86" spans="1:5" ht="15.75" customHeight="1" outlineLevel="1" collapsed="1" x14ac:dyDescent="0.25">
      <c r="A86" s="12" t="s">
        <v>270</v>
      </c>
      <c r="B86" s="4" t="s">
        <v>803</v>
      </c>
      <c r="D86" s="18">
        <f>SUBTOTAL(9,D85:D85)</f>
        <v>7260.645161290322</v>
      </c>
      <c r="E86" s="17"/>
    </row>
    <row r="87" spans="1:5" ht="15.75" hidden="1" customHeight="1" outlineLevel="2" x14ac:dyDescent="0.25">
      <c r="A87" s="12"/>
      <c r="B87" s="16" t="s">
        <v>184</v>
      </c>
      <c r="C87" s="17" t="s">
        <v>421</v>
      </c>
      <c r="D87" s="6">
        <v>4163.3237822349574</v>
      </c>
      <c r="E87" s="10" t="s">
        <v>468</v>
      </c>
    </row>
    <row r="88" spans="1:5" ht="15.75" hidden="1" customHeight="1" outlineLevel="2" collapsed="1" x14ac:dyDescent="0.25">
      <c r="A88" s="12"/>
      <c r="B88" s="16" t="s">
        <v>184</v>
      </c>
      <c r="C88" s="17" t="s">
        <v>12</v>
      </c>
      <c r="D88" s="6">
        <v>2957.2033898305085</v>
      </c>
      <c r="E88" s="10" t="s">
        <v>719</v>
      </c>
    </row>
    <row r="89" spans="1:5" ht="15.75" customHeight="1" outlineLevel="1" collapsed="1" x14ac:dyDescent="0.25">
      <c r="A89" s="12" t="s">
        <v>271</v>
      </c>
      <c r="B89" s="16" t="s">
        <v>196</v>
      </c>
      <c r="C89" s="17"/>
      <c r="D89" s="6">
        <f>SUBTOTAL(9,D87:D88)</f>
        <v>7120.5271720654655</v>
      </c>
      <c r="E89" s="10"/>
    </row>
    <row r="90" spans="1:5" ht="15.75" hidden="1" customHeight="1" outlineLevel="2" collapsed="1" x14ac:dyDescent="0.25">
      <c r="A90" s="12"/>
      <c r="B90" s="4" t="s">
        <v>765</v>
      </c>
      <c r="C90" t="s">
        <v>490</v>
      </c>
      <c r="D90" s="18">
        <v>7060.645161290322</v>
      </c>
      <c r="E90" s="17" t="s">
        <v>506</v>
      </c>
    </row>
    <row r="91" spans="1:5" ht="15.75" outlineLevel="1" collapsed="1" x14ac:dyDescent="0.25">
      <c r="A91" s="12" t="s">
        <v>272</v>
      </c>
      <c r="B91" s="4" t="s">
        <v>840</v>
      </c>
      <c r="D91" s="18">
        <f>SUBTOTAL(9,D90:D90)</f>
        <v>7060.645161290322</v>
      </c>
      <c r="E91" s="17"/>
    </row>
    <row r="92" spans="1:5" ht="15.75" hidden="1" customHeight="1" outlineLevel="2" x14ac:dyDescent="0.25">
      <c r="A92" s="12"/>
      <c r="B92" s="16" t="s">
        <v>744</v>
      </c>
      <c r="C92" s="17" t="s">
        <v>76</v>
      </c>
      <c r="D92" s="18">
        <v>1000</v>
      </c>
      <c r="E92" s="17" t="s">
        <v>720</v>
      </c>
    </row>
    <row r="93" spans="1:5" ht="15.75" hidden="1" customHeight="1" outlineLevel="2" collapsed="1" x14ac:dyDescent="0.25">
      <c r="A93" s="12"/>
      <c r="B93" s="4" t="s">
        <v>362</v>
      </c>
      <c r="C93" t="s">
        <v>76</v>
      </c>
      <c r="D93" s="18">
        <v>6040</v>
      </c>
      <c r="E93" s="17" t="s">
        <v>506</v>
      </c>
    </row>
    <row r="94" spans="1:5" ht="15.75" outlineLevel="1" collapsed="1" x14ac:dyDescent="0.25">
      <c r="A94" s="12" t="s">
        <v>273</v>
      </c>
      <c r="B94" s="4" t="s">
        <v>812</v>
      </c>
      <c r="D94" s="18">
        <f>SUBTOTAL(9,D92:D93)</f>
        <v>7040</v>
      </c>
      <c r="E94" s="17"/>
    </row>
    <row r="95" spans="1:5" ht="15.75" hidden="1" outlineLevel="2" x14ac:dyDescent="0.25">
      <c r="A95" s="12"/>
      <c r="B95" s="16" t="s">
        <v>789</v>
      </c>
      <c r="C95" s="17"/>
      <c r="D95" s="18">
        <v>3818.8153310104531</v>
      </c>
      <c r="E95" s="17" t="s">
        <v>669</v>
      </c>
    </row>
    <row r="96" spans="1:5" ht="15.75" hidden="1" outlineLevel="2" collapsed="1" x14ac:dyDescent="0.25">
      <c r="A96" s="12"/>
      <c r="B96" s="16" t="s">
        <v>789</v>
      </c>
      <c r="C96" s="17" t="s">
        <v>418</v>
      </c>
      <c r="D96" s="18">
        <v>3205.0829029627616</v>
      </c>
      <c r="E96" s="17" t="s">
        <v>507</v>
      </c>
    </row>
    <row r="97" spans="1:5" ht="15.75" customHeight="1" outlineLevel="1" collapsed="1" x14ac:dyDescent="0.25">
      <c r="A97" s="12" t="s">
        <v>274</v>
      </c>
      <c r="B97" s="16" t="s">
        <v>820</v>
      </c>
      <c r="C97" s="17"/>
      <c r="D97" s="18">
        <f>SUBTOTAL(9,D95:D96)</f>
        <v>7023.8982339732147</v>
      </c>
      <c r="E97" s="17"/>
    </row>
    <row r="98" spans="1:5" ht="15.75" hidden="1" customHeight="1" outlineLevel="2" collapsed="1" x14ac:dyDescent="0.25">
      <c r="A98" s="12"/>
      <c r="B98" s="16" t="s">
        <v>363</v>
      </c>
      <c r="C98" s="17" t="s">
        <v>76</v>
      </c>
      <c r="D98" s="6">
        <v>7000</v>
      </c>
      <c r="E98" s="10" t="s">
        <v>719</v>
      </c>
    </row>
    <row r="99" spans="1:5" ht="15.75" customHeight="1" outlineLevel="1" collapsed="1" x14ac:dyDescent="0.25">
      <c r="A99" s="12" t="s">
        <v>275</v>
      </c>
      <c r="B99" s="16" t="s">
        <v>372</v>
      </c>
      <c r="C99" s="17"/>
      <c r="D99" s="6">
        <f>SUBTOTAL(9,D98:D98)</f>
        <v>7000</v>
      </c>
      <c r="E99" s="10"/>
    </row>
    <row r="100" spans="1:5" ht="15.75" hidden="1" customHeight="1" outlineLevel="2" x14ac:dyDescent="0.25">
      <c r="A100" s="12"/>
      <c r="B100" s="4" t="s">
        <v>767</v>
      </c>
      <c r="C100" t="s">
        <v>429</v>
      </c>
      <c r="D100" s="18">
        <v>7000</v>
      </c>
      <c r="E100" s="17" t="s">
        <v>507</v>
      </c>
    </row>
    <row r="101" spans="1:5" ht="15.75" customHeight="1" outlineLevel="1" collapsed="1" x14ac:dyDescent="0.25">
      <c r="A101" s="12" t="s">
        <v>276</v>
      </c>
      <c r="B101" s="4" t="s">
        <v>862</v>
      </c>
      <c r="D101" s="18">
        <f>SUBTOTAL(9,D100:D100)</f>
        <v>7000</v>
      </c>
      <c r="E101" s="17"/>
    </row>
    <row r="102" spans="1:5" ht="15.75" hidden="1" customHeight="1" outlineLevel="2" x14ac:dyDescent="0.25">
      <c r="A102" s="12"/>
      <c r="B102" s="4" t="s">
        <v>222</v>
      </c>
      <c r="C102" t="s">
        <v>418</v>
      </c>
      <c r="D102" s="18">
        <v>6741.9354838709678</v>
      </c>
      <c r="E102" s="17" t="s">
        <v>506</v>
      </c>
    </row>
    <row r="103" spans="1:5" ht="15.75" hidden="1" customHeight="1" outlineLevel="2" collapsed="1" x14ac:dyDescent="0.25">
      <c r="A103" s="12"/>
      <c r="B103" s="16" t="s">
        <v>801</v>
      </c>
      <c r="C103" s="17" t="s">
        <v>14</v>
      </c>
      <c r="D103" s="18">
        <v>250</v>
      </c>
      <c r="E103" s="17" t="s">
        <v>720</v>
      </c>
    </row>
    <row r="104" spans="1:5" ht="15.75" customHeight="1" outlineLevel="1" collapsed="1" x14ac:dyDescent="0.25">
      <c r="A104" s="12" t="s">
        <v>277</v>
      </c>
      <c r="B104" s="16" t="s">
        <v>230</v>
      </c>
      <c r="C104" s="17"/>
      <c r="D104" s="18">
        <f>SUBTOTAL(9,D102:D103)</f>
        <v>6991.9354838709678</v>
      </c>
      <c r="E104" s="17"/>
    </row>
    <row r="105" spans="1:5" ht="15.75" hidden="1" customHeight="1" outlineLevel="2" collapsed="1" x14ac:dyDescent="0.25">
      <c r="A105" s="12"/>
      <c r="B105" s="16" t="s">
        <v>98</v>
      </c>
      <c r="C105" s="17" t="s">
        <v>445</v>
      </c>
      <c r="D105" s="18">
        <v>5418.6693650392108</v>
      </c>
      <c r="E105" s="17" t="s">
        <v>457</v>
      </c>
    </row>
    <row r="106" spans="1:5" ht="15.75" hidden="1" customHeight="1" outlineLevel="2" x14ac:dyDescent="0.25">
      <c r="A106" s="12"/>
      <c r="B106" s="16" t="s">
        <v>98</v>
      </c>
      <c r="C106" s="17" t="s">
        <v>682</v>
      </c>
      <c r="D106" s="18">
        <v>1498.8179669030731</v>
      </c>
      <c r="E106" s="17" t="s">
        <v>689</v>
      </c>
    </row>
    <row r="107" spans="1:5" ht="15.75" outlineLevel="1" collapsed="1" x14ac:dyDescent="0.25">
      <c r="A107" s="12" t="s">
        <v>278</v>
      </c>
      <c r="B107" s="16" t="s">
        <v>104</v>
      </c>
      <c r="C107" s="17"/>
      <c r="D107" s="18">
        <f>SUBTOTAL(9,D105:D106)</f>
        <v>6917.4873319422841</v>
      </c>
      <c r="E107" s="17"/>
    </row>
    <row r="108" spans="1:5" ht="15.75" hidden="1" outlineLevel="2" collapsed="1" x14ac:dyDescent="0.25">
      <c r="A108" s="12"/>
      <c r="B108" s="16" t="s">
        <v>768</v>
      </c>
      <c r="C108" s="17" t="s">
        <v>418</v>
      </c>
      <c r="D108" s="18">
        <v>6308.3718401739598</v>
      </c>
      <c r="E108" s="17" t="s">
        <v>507</v>
      </c>
    </row>
    <row r="109" spans="1:5" ht="15.75" hidden="1" customHeight="1" outlineLevel="2" x14ac:dyDescent="0.25">
      <c r="A109" s="12"/>
      <c r="B109" s="16" t="s">
        <v>768</v>
      </c>
      <c r="C109" s="17" t="s">
        <v>14</v>
      </c>
      <c r="D109" s="18">
        <v>368.42105263157896</v>
      </c>
      <c r="E109" s="17" t="s">
        <v>720</v>
      </c>
    </row>
    <row r="110" spans="1:5" ht="15.75" customHeight="1" outlineLevel="1" collapsed="1" x14ac:dyDescent="0.25">
      <c r="A110" s="12" t="s">
        <v>279</v>
      </c>
      <c r="B110" s="16" t="s">
        <v>847</v>
      </c>
      <c r="C110" s="17"/>
      <c r="D110" s="18">
        <f>SUBTOTAL(9,D108:D109)</f>
        <v>6676.7928928055389</v>
      </c>
      <c r="E110" s="17"/>
    </row>
    <row r="111" spans="1:5" ht="15.75" hidden="1" customHeight="1" outlineLevel="2" x14ac:dyDescent="0.25">
      <c r="A111" s="12"/>
      <c r="B111" s="16" t="s">
        <v>547</v>
      </c>
      <c r="C111" s="17" t="s">
        <v>512</v>
      </c>
      <c r="D111" s="18">
        <v>6628.0239195433542</v>
      </c>
      <c r="E111" s="17" t="s">
        <v>507</v>
      </c>
    </row>
    <row r="112" spans="1:5" ht="15.75" customHeight="1" outlineLevel="1" collapsed="1" x14ac:dyDescent="0.25">
      <c r="A112" s="12" t="s">
        <v>280</v>
      </c>
      <c r="B112" s="16" t="s">
        <v>802</v>
      </c>
      <c r="C112" s="17"/>
      <c r="D112" s="18">
        <f>SUBTOTAL(9,D111:D111)</f>
        <v>6628.0239195433542</v>
      </c>
      <c r="E112" s="17"/>
    </row>
    <row r="113" spans="1:5" ht="15.75" hidden="1" customHeight="1" outlineLevel="2" x14ac:dyDescent="0.25">
      <c r="A113" s="12"/>
      <c r="B113" s="16" t="s">
        <v>775</v>
      </c>
      <c r="C113" s="17" t="s">
        <v>438</v>
      </c>
      <c r="D113" s="18">
        <v>4456.1022016852403</v>
      </c>
      <c r="E113" s="17" t="s">
        <v>507</v>
      </c>
    </row>
    <row r="114" spans="1:5" ht="15.75" hidden="1" customHeight="1" outlineLevel="2" collapsed="1" x14ac:dyDescent="0.25">
      <c r="A114" s="12"/>
      <c r="B114" s="16" t="s">
        <v>775</v>
      </c>
      <c r="C114" s="17" t="s">
        <v>681</v>
      </c>
      <c r="D114" s="18">
        <v>2070.9219858156025</v>
      </c>
      <c r="E114" s="17" t="s">
        <v>689</v>
      </c>
    </row>
    <row r="115" spans="1:5" ht="15.75" customHeight="1" outlineLevel="1" collapsed="1" x14ac:dyDescent="0.25">
      <c r="A115" s="12" t="s">
        <v>281</v>
      </c>
      <c r="B115" s="16" t="s">
        <v>819</v>
      </c>
      <c r="C115" s="17"/>
      <c r="D115" s="18">
        <f>SUBTOTAL(9,D113:D114)</f>
        <v>6527.0241875008433</v>
      </c>
      <c r="E115" s="17"/>
    </row>
    <row r="116" spans="1:5" ht="15.75" hidden="1" customHeight="1" outlineLevel="2" collapsed="1" x14ac:dyDescent="0.25">
      <c r="A116" s="12"/>
      <c r="B116" s="16" t="s">
        <v>361</v>
      </c>
      <c r="C116" s="17" t="s">
        <v>76</v>
      </c>
      <c r="D116" s="6">
        <v>6504.6610169491523</v>
      </c>
      <c r="E116" s="10" t="s">
        <v>719</v>
      </c>
    </row>
    <row r="117" spans="1:5" ht="15.75" customHeight="1" outlineLevel="1" collapsed="1" x14ac:dyDescent="0.25">
      <c r="A117" s="12" t="s">
        <v>282</v>
      </c>
      <c r="B117" s="16" t="s">
        <v>376</v>
      </c>
      <c r="C117" s="17"/>
      <c r="D117" s="6">
        <f>SUBTOTAL(9,D116:D116)</f>
        <v>6504.6610169491523</v>
      </c>
      <c r="E117" s="10"/>
    </row>
    <row r="118" spans="1:5" ht="15.75" hidden="1" customHeight="1" outlineLevel="2" x14ac:dyDescent="0.25">
      <c r="A118" s="12"/>
      <c r="B118" s="16" t="s">
        <v>100</v>
      </c>
      <c r="C118" s="17" t="s">
        <v>421</v>
      </c>
      <c r="D118" s="6">
        <v>5561.604584527221</v>
      </c>
      <c r="E118" s="10" t="s">
        <v>468</v>
      </c>
    </row>
    <row r="119" spans="1:5" ht="15.75" hidden="1" customHeight="1" outlineLevel="2" collapsed="1" x14ac:dyDescent="0.25">
      <c r="A119" s="12"/>
      <c r="B119" s="16" t="s">
        <v>100</v>
      </c>
      <c r="C119" s="17"/>
      <c r="D119" s="18">
        <v>889.38882639670032</v>
      </c>
      <c r="E119" s="17" t="s">
        <v>408</v>
      </c>
    </row>
    <row r="120" spans="1:5" ht="15.75" outlineLevel="1" collapsed="1" x14ac:dyDescent="0.25">
      <c r="A120" s="12" t="s">
        <v>283</v>
      </c>
      <c r="B120" s="16" t="s">
        <v>107</v>
      </c>
      <c r="C120" s="17"/>
      <c r="D120" s="18">
        <f>SUBTOTAL(9,D118:D119)</f>
        <v>6450.9934109239211</v>
      </c>
      <c r="E120" s="17"/>
    </row>
    <row r="121" spans="1:5" ht="15.75" hidden="1" customHeight="1" outlineLevel="2" x14ac:dyDescent="0.25">
      <c r="A121" s="12"/>
      <c r="B121" s="16" t="s">
        <v>548</v>
      </c>
      <c r="C121" s="17" t="s">
        <v>415</v>
      </c>
      <c r="D121" s="18">
        <v>6278.8801304702365</v>
      </c>
      <c r="E121" s="17" t="s">
        <v>507</v>
      </c>
    </row>
    <row r="122" spans="1:5" ht="15.75" customHeight="1" outlineLevel="1" collapsed="1" x14ac:dyDescent="0.25">
      <c r="A122" s="12" t="s">
        <v>284</v>
      </c>
      <c r="B122" s="16" t="s">
        <v>850</v>
      </c>
      <c r="C122" s="17"/>
      <c r="D122" s="18">
        <f>SUBTOTAL(9,D121:D121)</f>
        <v>6278.8801304702365</v>
      </c>
      <c r="E122" s="17"/>
    </row>
    <row r="123" spans="1:5" ht="15.75" hidden="1" customHeight="1" outlineLevel="2" x14ac:dyDescent="0.25">
      <c r="A123" s="12"/>
      <c r="B123" s="16" t="s">
        <v>769</v>
      </c>
      <c r="C123" s="17" t="s">
        <v>429</v>
      </c>
      <c r="D123" s="18">
        <v>6270.318021201414</v>
      </c>
      <c r="E123" s="17" t="s">
        <v>507</v>
      </c>
    </row>
    <row r="124" spans="1:5" ht="15.75" customHeight="1" outlineLevel="1" collapsed="1" x14ac:dyDescent="0.25">
      <c r="A124" s="12" t="s">
        <v>285</v>
      </c>
      <c r="B124" s="16" t="s">
        <v>809</v>
      </c>
      <c r="C124" s="17"/>
      <c r="D124" s="18">
        <f>SUBTOTAL(9,D123:D123)</f>
        <v>6270.318021201414</v>
      </c>
      <c r="E124" s="17"/>
    </row>
    <row r="125" spans="1:5" ht="15.75" hidden="1" customHeight="1" outlineLevel="2" x14ac:dyDescent="0.25">
      <c r="A125" s="12"/>
      <c r="B125" s="16" t="s">
        <v>757</v>
      </c>
      <c r="C125" s="17" t="s">
        <v>445</v>
      </c>
      <c r="D125" s="18">
        <v>6167.4677460156845</v>
      </c>
      <c r="E125" s="17" t="s">
        <v>457</v>
      </c>
    </row>
    <row r="126" spans="1:5" ht="15.75" customHeight="1" outlineLevel="1" collapsed="1" x14ac:dyDescent="0.25">
      <c r="A126" s="12" t="s">
        <v>286</v>
      </c>
      <c r="B126" s="16" t="s">
        <v>805</v>
      </c>
      <c r="C126" s="17"/>
      <c r="D126" s="18">
        <f>SUBTOTAL(9,D125:D125)</f>
        <v>6167.4677460156845</v>
      </c>
      <c r="E126" s="17"/>
    </row>
    <row r="127" spans="1:5" ht="15.75" hidden="1" customHeight="1" outlineLevel="2" x14ac:dyDescent="0.25">
      <c r="A127" s="12"/>
      <c r="B127" s="16" t="s">
        <v>770</v>
      </c>
      <c r="C127" s="17" t="s">
        <v>445</v>
      </c>
      <c r="D127" s="18">
        <v>6101.9298722478934</v>
      </c>
      <c r="E127" s="17" t="s">
        <v>507</v>
      </c>
    </row>
    <row r="128" spans="1:5" ht="15.75" outlineLevel="1" collapsed="1" x14ac:dyDescent="0.25">
      <c r="A128" s="12" t="s">
        <v>287</v>
      </c>
      <c r="B128" s="16" t="s">
        <v>855</v>
      </c>
      <c r="C128" s="17"/>
      <c r="D128" s="18">
        <f>SUBTOTAL(9,D127:D127)</f>
        <v>6101.9298722478934</v>
      </c>
      <c r="E128" s="17"/>
    </row>
    <row r="129" spans="1:5" ht="15.75" hidden="1" outlineLevel="2" collapsed="1" x14ac:dyDescent="0.25">
      <c r="A129" s="12"/>
      <c r="B129" s="16" t="s">
        <v>766</v>
      </c>
      <c r="C129" s="17" t="s">
        <v>700</v>
      </c>
      <c r="D129" s="6">
        <v>6092.3728813559319</v>
      </c>
      <c r="E129" s="10" t="s">
        <v>719</v>
      </c>
    </row>
    <row r="130" spans="1:5" ht="15.75" outlineLevel="1" collapsed="1" x14ac:dyDescent="0.25">
      <c r="A130" s="12" t="s">
        <v>288</v>
      </c>
      <c r="B130" s="16" t="s">
        <v>821</v>
      </c>
      <c r="C130" s="17"/>
      <c r="D130" s="6">
        <f>SUBTOTAL(9,D129:D129)</f>
        <v>6092.3728813559319</v>
      </c>
      <c r="E130" s="10"/>
    </row>
    <row r="131" spans="1:5" ht="15.75" hidden="1" outlineLevel="2" collapsed="1" x14ac:dyDescent="0.25">
      <c r="A131" s="12"/>
      <c r="B131" s="4" t="s">
        <v>504</v>
      </c>
      <c r="C131" t="s">
        <v>421</v>
      </c>
      <c r="D131" s="18">
        <v>5345.8064516129034</v>
      </c>
      <c r="E131" s="17" t="s">
        <v>506</v>
      </c>
    </row>
    <row r="132" spans="1:5" ht="15.75" hidden="1" outlineLevel="2" x14ac:dyDescent="0.25">
      <c r="A132" s="12"/>
      <c r="B132" s="16" t="s">
        <v>746</v>
      </c>
      <c r="C132" s="17"/>
      <c r="D132" s="18">
        <v>676.88233068482782</v>
      </c>
      <c r="E132" s="17" t="s">
        <v>398</v>
      </c>
    </row>
    <row r="133" spans="1:5" ht="15.75" outlineLevel="1" collapsed="1" x14ac:dyDescent="0.25">
      <c r="A133" s="12" t="s">
        <v>289</v>
      </c>
      <c r="B133" s="16" t="s">
        <v>823</v>
      </c>
      <c r="C133" s="17"/>
      <c r="D133" s="18">
        <f>SUBTOTAL(9,D131:D132)</f>
        <v>6022.6887822977314</v>
      </c>
      <c r="E133" s="17"/>
    </row>
    <row r="134" spans="1:5" ht="15.75" hidden="1" customHeight="1" outlineLevel="2" x14ac:dyDescent="0.25">
      <c r="A134" s="12"/>
      <c r="B134" s="16" t="s">
        <v>771</v>
      </c>
      <c r="C134" s="17" t="s">
        <v>429</v>
      </c>
      <c r="D134" s="18">
        <v>5862.1908127208471</v>
      </c>
      <c r="E134" s="17" t="s">
        <v>507</v>
      </c>
    </row>
    <row r="135" spans="1:5" ht="15.75" outlineLevel="1" collapsed="1" x14ac:dyDescent="0.25">
      <c r="A135" s="12" t="s">
        <v>290</v>
      </c>
      <c r="B135" s="16" t="s">
        <v>863</v>
      </c>
      <c r="C135" s="17"/>
      <c r="D135" s="18">
        <f>SUBTOTAL(9,D134:D134)</f>
        <v>5862.1908127208471</v>
      </c>
      <c r="E135" s="17"/>
    </row>
    <row r="136" spans="1:5" ht="15.75" hidden="1" outlineLevel="2" collapsed="1" x14ac:dyDescent="0.25">
      <c r="A136" s="12"/>
      <c r="B136" s="16" t="s">
        <v>758</v>
      </c>
      <c r="C136" s="17" t="s">
        <v>438</v>
      </c>
      <c r="D136" s="18">
        <v>5804.4523146976981</v>
      </c>
      <c r="E136" s="17" t="s">
        <v>457</v>
      </c>
    </row>
    <row r="137" spans="1:5" ht="15.75" customHeight="1" outlineLevel="1" collapsed="1" x14ac:dyDescent="0.25">
      <c r="A137" s="12" t="s">
        <v>291</v>
      </c>
      <c r="B137" s="16" t="s">
        <v>861</v>
      </c>
      <c r="C137" s="17"/>
      <c r="D137" s="18">
        <f>SUBTOTAL(9,D136:D136)</f>
        <v>5804.4523146976981</v>
      </c>
      <c r="E137" s="17"/>
    </row>
    <row r="138" spans="1:5" ht="15.75" hidden="1" customHeight="1" outlineLevel="2" collapsed="1" x14ac:dyDescent="0.25">
      <c r="A138" s="12"/>
      <c r="B138" s="16" t="s">
        <v>759</v>
      </c>
      <c r="C138" s="17" t="s">
        <v>429</v>
      </c>
      <c r="D138" s="18">
        <v>5732.3551732861124</v>
      </c>
      <c r="E138" s="17" t="s">
        <v>457</v>
      </c>
    </row>
    <row r="139" spans="1:5" ht="15.75" outlineLevel="1" collapsed="1" x14ac:dyDescent="0.25">
      <c r="A139" s="12" t="s">
        <v>292</v>
      </c>
      <c r="B139" s="16" t="s">
        <v>837</v>
      </c>
      <c r="C139" s="17"/>
      <c r="D139" s="18">
        <f>SUBTOTAL(9,D138:D138)</f>
        <v>5732.3551732861124</v>
      </c>
      <c r="E139" s="17"/>
    </row>
    <row r="140" spans="1:5" ht="15.75" hidden="1" customHeight="1" outlineLevel="2" x14ac:dyDescent="0.25">
      <c r="A140" s="12"/>
      <c r="B140" s="16" t="s">
        <v>146</v>
      </c>
      <c r="C140" s="17" t="s">
        <v>14</v>
      </c>
      <c r="D140" s="6">
        <v>5688.983050847457</v>
      </c>
      <c r="E140" s="10" t="s">
        <v>719</v>
      </c>
    </row>
    <row r="141" spans="1:5" ht="15.75" customHeight="1" outlineLevel="1" collapsed="1" x14ac:dyDescent="0.25">
      <c r="A141" s="12" t="s">
        <v>293</v>
      </c>
      <c r="B141" s="16" t="s">
        <v>148</v>
      </c>
      <c r="C141" s="17"/>
      <c r="D141" s="6">
        <f>SUBTOTAL(9,D140:D140)</f>
        <v>5688.983050847457</v>
      </c>
      <c r="E141" s="10"/>
    </row>
    <row r="142" spans="1:5" ht="15.75" hidden="1" customHeight="1" outlineLevel="2" x14ac:dyDescent="0.25">
      <c r="A142" s="12"/>
      <c r="B142" s="16" t="s">
        <v>772</v>
      </c>
      <c r="C142" s="17" t="s">
        <v>421</v>
      </c>
      <c r="D142" s="18">
        <v>5143.9249796140248</v>
      </c>
      <c r="E142" s="17" t="s">
        <v>507</v>
      </c>
    </row>
    <row r="143" spans="1:5" ht="15.75" customHeight="1" outlineLevel="1" collapsed="1" x14ac:dyDescent="0.25">
      <c r="A143" s="12" t="s">
        <v>294</v>
      </c>
      <c r="B143" s="16" t="s">
        <v>828</v>
      </c>
      <c r="C143" s="17"/>
      <c r="D143" s="18">
        <f>SUBTOTAL(9,D142:D142)</f>
        <v>5143.9249796140248</v>
      </c>
      <c r="E143" s="17"/>
    </row>
    <row r="144" spans="1:5" ht="15.75" hidden="1" outlineLevel="2" x14ac:dyDescent="0.25">
      <c r="A144" s="12"/>
      <c r="B144" s="16" t="s">
        <v>546</v>
      </c>
      <c r="C144" s="17" t="s">
        <v>470</v>
      </c>
      <c r="D144" s="18">
        <v>5081.1361783093225</v>
      </c>
      <c r="E144" s="17" t="s">
        <v>507</v>
      </c>
    </row>
    <row r="145" spans="1:5" ht="15.75" outlineLevel="1" collapsed="1" x14ac:dyDescent="0.25">
      <c r="A145" s="12" t="s">
        <v>295</v>
      </c>
      <c r="B145" s="16" t="s">
        <v>822</v>
      </c>
      <c r="C145" s="17"/>
      <c r="D145" s="18">
        <f>SUBTOTAL(9,D144:D144)</f>
        <v>5081.1361783093225</v>
      </c>
      <c r="E145" s="17"/>
    </row>
    <row r="146" spans="1:5" ht="15.75" hidden="1" outlineLevel="2" collapsed="1" x14ac:dyDescent="0.25">
      <c r="A146" s="12"/>
      <c r="B146" s="16" t="s">
        <v>760</v>
      </c>
      <c r="C146" s="17" t="s">
        <v>427</v>
      </c>
      <c r="D146" s="18">
        <v>5059.4485201113084</v>
      </c>
      <c r="E146" s="17" t="s">
        <v>457</v>
      </c>
    </row>
    <row r="147" spans="1:5" ht="15.75" outlineLevel="1" collapsed="1" x14ac:dyDescent="0.25">
      <c r="A147" s="12" t="s">
        <v>296</v>
      </c>
      <c r="B147" s="16" t="s">
        <v>849</v>
      </c>
      <c r="C147" s="17"/>
      <c r="D147" s="18">
        <f>SUBTOTAL(9,D146:D146)</f>
        <v>5059.4485201113084</v>
      </c>
      <c r="E147" s="17"/>
    </row>
    <row r="148" spans="1:5" ht="15.75" hidden="1" outlineLevel="2" collapsed="1" x14ac:dyDescent="0.25">
      <c r="A148" s="12"/>
      <c r="B148" s="16" t="s">
        <v>787</v>
      </c>
      <c r="C148" s="17" t="s">
        <v>612</v>
      </c>
      <c r="D148" s="18">
        <v>5015.7170923379181</v>
      </c>
      <c r="E148" s="17" t="s">
        <v>618</v>
      </c>
    </row>
    <row r="149" spans="1:5" ht="15.75" outlineLevel="1" collapsed="1" x14ac:dyDescent="0.25">
      <c r="A149" s="12" t="s">
        <v>297</v>
      </c>
      <c r="B149" s="16" t="s">
        <v>845</v>
      </c>
      <c r="C149" s="17"/>
      <c r="D149" s="18">
        <f>SUBTOTAL(9,D148:D148)</f>
        <v>5015.7170923379181</v>
      </c>
      <c r="E149" s="17"/>
    </row>
    <row r="150" spans="1:5" ht="15.75" hidden="1" outlineLevel="2" collapsed="1" x14ac:dyDescent="0.25">
      <c r="A150" s="12"/>
      <c r="B150" s="16" t="s">
        <v>773</v>
      </c>
      <c r="C150" s="17" t="s">
        <v>512</v>
      </c>
      <c r="D150" s="18">
        <v>4798.586572438162</v>
      </c>
      <c r="E150" s="17" t="s">
        <v>507</v>
      </c>
    </row>
    <row r="151" spans="1:5" ht="15.75" outlineLevel="1" collapsed="1" x14ac:dyDescent="0.25">
      <c r="A151" s="12" t="s">
        <v>298</v>
      </c>
      <c r="B151" s="16" t="s">
        <v>838</v>
      </c>
      <c r="C151" s="17"/>
      <c r="D151" s="18">
        <f>SUBTOTAL(9,D150:D150)</f>
        <v>4798.586572438162</v>
      </c>
      <c r="E151" s="17"/>
    </row>
    <row r="152" spans="1:5" ht="15.75" hidden="1" outlineLevel="2" collapsed="1" x14ac:dyDescent="0.25">
      <c r="A152" s="12"/>
      <c r="B152" s="16" t="s">
        <v>779</v>
      </c>
      <c r="C152" s="17"/>
      <c r="D152" s="18">
        <v>3061.5563298490129</v>
      </c>
      <c r="E152" s="17" t="s">
        <v>669</v>
      </c>
    </row>
    <row r="153" spans="1:5" ht="15.75" hidden="1" outlineLevel="2" x14ac:dyDescent="0.25">
      <c r="A153" s="12"/>
      <c r="B153" s="16" t="s">
        <v>779</v>
      </c>
      <c r="C153" s="17" t="s">
        <v>429</v>
      </c>
      <c r="D153" s="18">
        <v>1589.6982875781462</v>
      </c>
      <c r="E153" s="17" t="s">
        <v>507</v>
      </c>
    </row>
    <row r="154" spans="1:5" ht="15.75" outlineLevel="1" collapsed="1" x14ac:dyDescent="0.25">
      <c r="A154" s="12" t="s">
        <v>299</v>
      </c>
      <c r="B154" s="16" t="s">
        <v>852</v>
      </c>
      <c r="C154" s="17"/>
      <c r="D154" s="18">
        <f>SUBTOTAL(9,D152:D153)</f>
        <v>4651.2546174271592</v>
      </c>
      <c r="E154" s="17"/>
    </row>
    <row r="155" spans="1:5" ht="15.75" hidden="1" outlineLevel="2" x14ac:dyDescent="0.25">
      <c r="A155" s="12"/>
      <c r="B155" s="16" t="s">
        <v>774</v>
      </c>
      <c r="C155" s="17" t="s">
        <v>528</v>
      </c>
      <c r="D155" s="18">
        <v>4610.2201685240552</v>
      </c>
      <c r="E155" s="17" t="s">
        <v>507</v>
      </c>
    </row>
    <row r="156" spans="1:5" ht="15.75" outlineLevel="1" collapsed="1" x14ac:dyDescent="0.25">
      <c r="A156" s="12" t="s">
        <v>300</v>
      </c>
      <c r="B156" s="16" t="s">
        <v>858</v>
      </c>
      <c r="C156" s="17"/>
      <c r="D156" s="18">
        <f>SUBTOTAL(9,D155:D155)</f>
        <v>4610.2201685240552</v>
      </c>
      <c r="E156" s="17"/>
    </row>
    <row r="157" spans="1:5" ht="15.75" hidden="1" outlineLevel="2" x14ac:dyDescent="0.25">
      <c r="A157" s="12"/>
      <c r="B157" s="16" t="s">
        <v>185</v>
      </c>
      <c r="C157" s="17" t="s">
        <v>454</v>
      </c>
      <c r="D157" s="18">
        <v>2643.5618517581584</v>
      </c>
      <c r="E157" s="17" t="s">
        <v>457</v>
      </c>
    </row>
    <row r="158" spans="1:5" ht="15.75" hidden="1" outlineLevel="2" collapsed="1" x14ac:dyDescent="0.25">
      <c r="A158" s="12"/>
      <c r="B158" s="16" t="s">
        <v>185</v>
      </c>
      <c r="C158" s="17" t="s">
        <v>561</v>
      </c>
      <c r="D158" s="18">
        <v>1957.6597382601999</v>
      </c>
      <c r="E158" s="17" t="s">
        <v>573</v>
      </c>
    </row>
    <row r="159" spans="1:5" ht="15.75" outlineLevel="1" collapsed="1" x14ac:dyDescent="0.25">
      <c r="A159" s="12" t="s">
        <v>301</v>
      </c>
      <c r="B159" s="16" t="s">
        <v>197</v>
      </c>
      <c r="C159" s="17"/>
      <c r="D159" s="18">
        <f>SUBTOTAL(9,D157:D158)</f>
        <v>4601.2215900183583</v>
      </c>
      <c r="E159" s="17"/>
    </row>
    <row r="160" spans="1:5" ht="15.75" hidden="1" outlineLevel="2" collapsed="1" x14ac:dyDescent="0.25">
      <c r="A160" s="12"/>
      <c r="B160" s="16" t="s">
        <v>367</v>
      </c>
      <c r="C160" s="17" t="s">
        <v>470</v>
      </c>
      <c r="D160" s="18">
        <v>4405.6808915466154</v>
      </c>
      <c r="E160" s="17" t="s">
        <v>507</v>
      </c>
    </row>
    <row r="161" spans="1:5" ht="15.75" outlineLevel="1" collapsed="1" x14ac:dyDescent="0.25">
      <c r="A161" s="12" t="s">
        <v>302</v>
      </c>
      <c r="B161" s="16" t="s">
        <v>380</v>
      </c>
      <c r="C161" s="17"/>
      <c r="D161" s="18">
        <f>SUBTOTAL(9,D160:D160)</f>
        <v>4405.6808915466154</v>
      </c>
      <c r="E161" s="17"/>
    </row>
    <row r="162" spans="1:5" ht="15.75" hidden="1" outlineLevel="2" x14ac:dyDescent="0.25">
      <c r="A162" s="12"/>
      <c r="B162" s="16" t="s">
        <v>749</v>
      </c>
      <c r="C162" s="17"/>
      <c r="D162" s="18">
        <v>2826.3967004124484</v>
      </c>
      <c r="E162" s="17" t="s">
        <v>408</v>
      </c>
    </row>
    <row r="163" spans="1:5" ht="15.75" hidden="1" outlineLevel="2" collapsed="1" x14ac:dyDescent="0.25">
      <c r="A163" s="12"/>
      <c r="B163" s="16" t="s">
        <v>749</v>
      </c>
      <c r="C163" s="17"/>
      <c r="D163" s="18">
        <v>1365.6896732850091</v>
      </c>
      <c r="E163" s="17" t="s">
        <v>557</v>
      </c>
    </row>
    <row r="164" spans="1:5" ht="15.75" outlineLevel="1" collapsed="1" x14ac:dyDescent="0.25">
      <c r="A164" s="12" t="s">
        <v>303</v>
      </c>
      <c r="B164" s="16" t="s">
        <v>854</v>
      </c>
      <c r="C164" s="17"/>
      <c r="D164" s="18">
        <f>SUBTOTAL(9,D162:D163)</f>
        <v>4192.086373697457</v>
      </c>
      <c r="E164" s="17"/>
    </row>
    <row r="165" spans="1:5" ht="15.75" hidden="1" outlineLevel="2" collapsed="1" x14ac:dyDescent="0.25">
      <c r="A165" s="12"/>
      <c r="B165" s="16" t="s">
        <v>776</v>
      </c>
      <c r="C165" s="17" t="s">
        <v>512</v>
      </c>
      <c r="D165" s="18">
        <v>4147.8662680076104</v>
      </c>
      <c r="E165" s="17" t="s">
        <v>507</v>
      </c>
    </row>
    <row r="166" spans="1:5" ht="15.75" hidden="1" outlineLevel="2" x14ac:dyDescent="0.25">
      <c r="A166" s="12"/>
      <c r="B166" s="16" t="s">
        <v>776</v>
      </c>
      <c r="C166" s="17" t="s">
        <v>687</v>
      </c>
      <c r="D166" s="18">
        <v>4.7281323877068555</v>
      </c>
      <c r="E166" s="17" t="s">
        <v>689</v>
      </c>
    </row>
    <row r="167" spans="1:5" ht="15.75" outlineLevel="1" collapsed="1" x14ac:dyDescent="0.25">
      <c r="A167" s="12" t="s">
        <v>865</v>
      </c>
      <c r="B167" s="16" t="s">
        <v>824</v>
      </c>
      <c r="C167" s="17"/>
      <c r="D167" s="18">
        <f>SUBTOTAL(9,D165:D166)</f>
        <v>4152.5944003953173</v>
      </c>
      <c r="E167" s="17"/>
    </row>
    <row r="168" spans="1:5" ht="15.75" hidden="1" outlineLevel="2" collapsed="1" x14ac:dyDescent="0.25">
      <c r="A168" s="12"/>
      <c r="B168" s="16" t="s">
        <v>750</v>
      </c>
      <c r="C168" s="17"/>
      <c r="D168" s="18">
        <v>2715.4105736782903</v>
      </c>
      <c r="E168" s="17" t="s">
        <v>408</v>
      </c>
    </row>
    <row r="169" spans="1:5" ht="15.75" hidden="1" outlineLevel="2" x14ac:dyDescent="0.25">
      <c r="A169" s="12"/>
      <c r="B169" s="16" t="s">
        <v>750</v>
      </c>
      <c r="C169" s="17"/>
      <c r="D169" s="18">
        <v>1349.4064502573799</v>
      </c>
      <c r="E169" s="17" t="s">
        <v>557</v>
      </c>
    </row>
    <row r="170" spans="1:5" ht="15.75" outlineLevel="1" collapsed="1" x14ac:dyDescent="0.25">
      <c r="A170" s="12" t="s">
        <v>866</v>
      </c>
      <c r="B170" s="16" t="s">
        <v>830</v>
      </c>
      <c r="C170" s="17"/>
      <c r="D170" s="18">
        <f>SUBTOTAL(9,D168:D169)</f>
        <v>4064.8170239356705</v>
      </c>
      <c r="E170" s="17"/>
    </row>
    <row r="171" spans="1:5" ht="15.75" hidden="1" outlineLevel="2" x14ac:dyDescent="0.25">
      <c r="A171" s="12"/>
      <c r="B171" s="16" t="s">
        <v>788</v>
      </c>
      <c r="C171" s="17"/>
      <c r="D171" s="18">
        <v>4000</v>
      </c>
      <c r="E171" s="17" t="s">
        <v>669</v>
      </c>
    </row>
    <row r="172" spans="1:5" ht="15.75" outlineLevel="1" collapsed="1" x14ac:dyDescent="0.25">
      <c r="A172" s="12" t="s">
        <v>867</v>
      </c>
      <c r="B172" s="16" t="s">
        <v>842</v>
      </c>
      <c r="C172" s="17"/>
      <c r="D172" s="18">
        <f>SUBTOTAL(9,D171:D171)</f>
        <v>4000</v>
      </c>
      <c r="E172" s="17"/>
    </row>
    <row r="173" spans="1:5" ht="15.75" hidden="1" outlineLevel="2" x14ac:dyDescent="0.25">
      <c r="A173" s="12"/>
      <c r="B173" s="16" t="s">
        <v>777</v>
      </c>
      <c r="C173" s="17" t="s">
        <v>479</v>
      </c>
      <c r="D173" s="18">
        <v>3940.4729546072299</v>
      </c>
      <c r="E173" s="17" t="s">
        <v>507</v>
      </c>
    </row>
    <row r="174" spans="1:5" ht="15.75" outlineLevel="1" collapsed="1" x14ac:dyDescent="0.25">
      <c r="A174" s="12" t="s">
        <v>868</v>
      </c>
      <c r="B174" s="16" t="s">
        <v>831</v>
      </c>
      <c r="C174" s="17"/>
      <c r="D174" s="18">
        <f>SUBTOTAL(9,D173:D173)</f>
        <v>3940.4729546072299</v>
      </c>
      <c r="E174" s="17"/>
    </row>
    <row r="175" spans="1:5" ht="15.75" hidden="1" outlineLevel="2" x14ac:dyDescent="0.25">
      <c r="A175" s="12"/>
      <c r="B175" s="16" t="s">
        <v>747</v>
      </c>
      <c r="C175" s="17"/>
      <c r="D175" s="18">
        <v>3340.3019744483158</v>
      </c>
      <c r="E175" s="17" t="s">
        <v>669</v>
      </c>
    </row>
    <row r="176" spans="1:5" ht="15.75" hidden="1" outlineLevel="2" x14ac:dyDescent="0.25">
      <c r="A176" s="12"/>
      <c r="B176" s="16" t="s">
        <v>747</v>
      </c>
      <c r="C176" s="17"/>
      <c r="D176" s="18">
        <v>414.3019296254256</v>
      </c>
      <c r="E176" s="17" t="s">
        <v>398</v>
      </c>
    </row>
    <row r="177" spans="1:5" ht="15.75" outlineLevel="1" collapsed="1" x14ac:dyDescent="0.25">
      <c r="A177" s="12" t="s">
        <v>869</v>
      </c>
      <c r="B177" s="16" t="s">
        <v>859</v>
      </c>
      <c r="C177" s="17"/>
      <c r="D177" s="18">
        <f>SUBTOTAL(9,D175:D176)</f>
        <v>3754.6039040737414</v>
      </c>
      <c r="E177" s="17"/>
    </row>
    <row r="178" spans="1:5" ht="15.75" hidden="1" outlineLevel="2" x14ac:dyDescent="0.25">
      <c r="A178" s="12"/>
      <c r="B178" s="16" t="s">
        <v>137</v>
      </c>
      <c r="C178" s="17" t="s">
        <v>41</v>
      </c>
      <c r="D178" s="18">
        <v>3697.265294615167</v>
      </c>
      <c r="E178" s="17" t="s">
        <v>591</v>
      </c>
    </row>
    <row r="179" spans="1:5" ht="15.75" outlineLevel="1" collapsed="1" x14ac:dyDescent="0.25">
      <c r="A179" s="12" t="s">
        <v>870</v>
      </c>
      <c r="B179" s="16" t="s">
        <v>147</v>
      </c>
      <c r="C179" s="17"/>
      <c r="D179" s="18">
        <f>SUBTOTAL(9,D178:D178)</f>
        <v>3697.265294615167</v>
      </c>
      <c r="E179" s="17"/>
    </row>
    <row r="180" spans="1:5" ht="15.75" hidden="1" outlineLevel="2" collapsed="1" x14ac:dyDescent="0.25">
      <c r="A180" s="12"/>
      <c r="B180" s="16" t="s">
        <v>186</v>
      </c>
      <c r="C180" s="17" t="s">
        <v>346</v>
      </c>
      <c r="D180" s="18">
        <v>3666.6666666666665</v>
      </c>
      <c r="E180" s="17" t="s">
        <v>573</v>
      </c>
    </row>
    <row r="181" spans="1:5" ht="15.75" outlineLevel="1" collapsed="1" x14ac:dyDescent="0.25">
      <c r="A181" s="12" t="s">
        <v>871</v>
      </c>
      <c r="B181" s="16" t="s">
        <v>198</v>
      </c>
      <c r="C181" s="17"/>
      <c r="D181" s="18">
        <f>SUBTOTAL(9,D180:D180)</f>
        <v>3666.6666666666665</v>
      </c>
      <c r="E181" s="17"/>
    </row>
    <row r="182" spans="1:5" ht="15.75" hidden="1" outlineLevel="2" collapsed="1" x14ac:dyDescent="0.25">
      <c r="A182" s="12"/>
      <c r="B182" s="16" t="s">
        <v>782</v>
      </c>
      <c r="C182" s="17" t="s">
        <v>331</v>
      </c>
      <c r="D182" s="18">
        <v>3635.8737490377212</v>
      </c>
      <c r="E182" s="17" t="s">
        <v>573</v>
      </c>
    </row>
    <row r="183" spans="1:5" ht="15.75" outlineLevel="1" collapsed="1" x14ac:dyDescent="0.25">
      <c r="A183" s="12" t="s">
        <v>872</v>
      </c>
      <c r="B183" s="16" t="s">
        <v>846</v>
      </c>
      <c r="C183" s="17"/>
      <c r="D183" s="18">
        <f>SUBTOTAL(9,D182:D182)</f>
        <v>3635.8737490377212</v>
      </c>
      <c r="E183" s="17"/>
    </row>
    <row r="184" spans="1:5" ht="15.75" hidden="1" outlineLevel="2" collapsed="1" x14ac:dyDescent="0.25">
      <c r="A184" s="12"/>
      <c r="B184" s="16" t="s">
        <v>366</v>
      </c>
      <c r="C184" s="17"/>
      <c r="D184" s="18">
        <v>3066.2020905923346</v>
      </c>
      <c r="E184" s="17" t="s">
        <v>669</v>
      </c>
    </row>
    <row r="185" spans="1:5" ht="15.75" hidden="1" outlineLevel="2" x14ac:dyDescent="0.25">
      <c r="A185" s="12"/>
      <c r="B185" s="16" t="s">
        <v>366</v>
      </c>
      <c r="C185" s="17" t="s">
        <v>14</v>
      </c>
      <c r="D185" s="18">
        <v>289.47368421052636</v>
      </c>
      <c r="E185" s="17" t="s">
        <v>720</v>
      </c>
    </row>
    <row r="186" spans="1:5" ht="15.75" outlineLevel="1" collapsed="1" x14ac:dyDescent="0.25">
      <c r="A186" s="12" t="s">
        <v>873</v>
      </c>
      <c r="B186" s="16" t="s">
        <v>378</v>
      </c>
      <c r="C186" s="17"/>
      <c r="D186" s="18">
        <f>SUBTOTAL(9,D184:D185)</f>
        <v>3355.6757748028608</v>
      </c>
      <c r="E186" s="17"/>
    </row>
    <row r="187" spans="1:5" ht="15.75" hidden="1" outlineLevel="2" x14ac:dyDescent="0.25">
      <c r="A187" s="12"/>
      <c r="B187" s="16" t="s">
        <v>790</v>
      </c>
      <c r="C187" s="17"/>
      <c r="D187" s="18">
        <v>3349.5934959349597</v>
      </c>
      <c r="E187" s="17" t="s">
        <v>669</v>
      </c>
    </row>
    <row r="188" spans="1:5" ht="15.75" outlineLevel="1" collapsed="1" x14ac:dyDescent="0.25">
      <c r="A188" s="12" t="s">
        <v>874</v>
      </c>
      <c r="B188" s="16" t="s">
        <v>856</v>
      </c>
      <c r="C188" s="17"/>
      <c r="D188" s="18">
        <f>SUBTOTAL(9,D187:D187)</f>
        <v>3349.5934959349597</v>
      </c>
      <c r="E188" s="17"/>
    </row>
    <row r="189" spans="1:5" ht="15.75" hidden="1" outlineLevel="2" collapsed="1" x14ac:dyDescent="0.25">
      <c r="A189" s="12"/>
      <c r="B189" s="16" t="s">
        <v>101</v>
      </c>
      <c r="C189" s="17"/>
      <c r="D189" s="18">
        <v>3333.333333333333</v>
      </c>
      <c r="E189" s="17" t="s">
        <v>408</v>
      </c>
    </row>
    <row r="190" spans="1:5" ht="15.75" outlineLevel="1" collapsed="1" x14ac:dyDescent="0.25">
      <c r="A190" s="12" t="s">
        <v>875</v>
      </c>
      <c r="B190" s="16" t="s">
        <v>108</v>
      </c>
      <c r="C190" s="17"/>
      <c r="D190" s="18">
        <f>SUBTOTAL(9,D189:D189)</f>
        <v>3333.333333333333</v>
      </c>
      <c r="E190" s="17"/>
    </row>
    <row r="191" spans="1:5" ht="15.75" hidden="1" outlineLevel="2" collapsed="1" x14ac:dyDescent="0.25">
      <c r="A191" s="12"/>
      <c r="B191" s="16" t="s">
        <v>791</v>
      </c>
      <c r="C191" s="17"/>
      <c r="D191" s="18">
        <v>3317.0731707317073</v>
      </c>
      <c r="E191" s="17" t="s">
        <v>669</v>
      </c>
    </row>
    <row r="192" spans="1:5" ht="15.75" outlineLevel="1" collapsed="1" x14ac:dyDescent="0.25">
      <c r="A192" s="12" t="s">
        <v>876</v>
      </c>
      <c r="B192" s="16" t="s">
        <v>810</v>
      </c>
      <c r="C192" s="17"/>
      <c r="D192" s="18">
        <f>SUBTOTAL(9,D191:D191)</f>
        <v>3317.0731707317073</v>
      </c>
      <c r="E192" s="17"/>
    </row>
    <row r="193" spans="1:5" ht="15.75" hidden="1" outlineLevel="2" collapsed="1" x14ac:dyDescent="0.25">
      <c r="A193" s="12"/>
      <c r="B193" s="16" t="s">
        <v>356</v>
      </c>
      <c r="C193" s="17"/>
      <c r="D193" s="18">
        <v>3178.1027371578552</v>
      </c>
      <c r="E193" s="17" t="s">
        <v>408</v>
      </c>
    </row>
    <row r="194" spans="1:5" ht="15.75" outlineLevel="1" collapsed="1" x14ac:dyDescent="0.25">
      <c r="A194" s="12" t="s">
        <v>877</v>
      </c>
      <c r="B194" s="16" t="s">
        <v>381</v>
      </c>
      <c r="C194" s="17"/>
      <c r="D194" s="18">
        <f>SUBTOTAL(9,D193:D193)</f>
        <v>3178.1027371578552</v>
      </c>
      <c r="E194" s="17"/>
    </row>
    <row r="195" spans="1:5" ht="15.75" hidden="1" outlineLevel="2" collapsed="1" x14ac:dyDescent="0.25">
      <c r="A195" s="12"/>
      <c r="B195" s="16" t="s">
        <v>549</v>
      </c>
      <c r="C195" s="17" t="s">
        <v>429</v>
      </c>
      <c r="D195" s="18">
        <v>2650.4484914378904</v>
      </c>
      <c r="E195" s="17" t="s">
        <v>507</v>
      </c>
    </row>
    <row r="196" spans="1:5" ht="15.75" hidden="1" outlineLevel="2" x14ac:dyDescent="0.25">
      <c r="A196" s="12"/>
      <c r="B196" s="16" t="s">
        <v>549</v>
      </c>
      <c r="C196" s="17" t="s">
        <v>14</v>
      </c>
      <c r="D196" s="18">
        <v>513.1578947368422</v>
      </c>
      <c r="E196" s="17" t="s">
        <v>720</v>
      </c>
    </row>
    <row r="197" spans="1:5" ht="15.75" outlineLevel="1" collapsed="1" x14ac:dyDescent="0.25">
      <c r="A197" s="12" t="s">
        <v>878</v>
      </c>
      <c r="B197" s="16" t="s">
        <v>804</v>
      </c>
      <c r="C197" s="17"/>
      <c r="D197" s="18">
        <f>SUBTOTAL(9,D195:D196)</f>
        <v>3163.6063861747325</v>
      </c>
      <c r="E197" s="17"/>
    </row>
    <row r="198" spans="1:5" ht="15.75" hidden="1" outlineLevel="2" collapsed="1" x14ac:dyDescent="0.25">
      <c r="A198" s="12"/>
      <c r="B198" s="16" t="s">
        <v>797</v>
      </c>
      <c r="C198" s="17" t="s">
        <v>713</v>
      </c>
      <c r="D198" s="6">
        <v>2951.2711864406779</v>
      </c>
      <c r="E198" s="10" t="s">
        <v>719</v>
      </c>
    </row>
    <row r="199" spans="1:5" ht="15.75" outlineLevel="1" collapsed="1" x14ac:dyDescent="0.25">
      <c r="A199" s="12" t="s">
        <v>879</v>
      </c>
      <c r="B199" s="16" t="s">
        <v>813</v>
      </c>
      <c r="C199" s="17"/>
      <c r="D199" s="6">
        <f>SUBTOTAL(9,D198:D198)</f>
        <v>2951.2711864406779</v>
      </c>
      <c r="E199" s="10"/>
    </row>
    <row r="200" spans="1:5" ht="15.75" hidden="1" outlineLevel="2" collapsed="1" x14ac:dyDescent="0.25">
      <c r="A200" s="12"/>
      <c r="B200" s="16" t="s">
        <v>783</v>
      </c>
      <c r="C200" s="17" t="s">
        <v>346</v>
      </c>
      <c r="D200" s="18">
        <v>2907.6212471131639</v>
      </c>
      <c r="E200" s="17" t="s">
        <v>573</v>
      </c>
    </row>
    <row r="201" spans="1:5" ht="15.75" outlineLevel="1" collapsed="1" x14ac:dyDescent="0.25">
      <c r="A201" s="12" t="s">
        <v>880</v>
      </c>
      <c r="B201" s="16" t="s">
        <v>853</v>
      </c>
      <c r="C201" s="17"/>
      <c r="D201" s="18">
        <f>SUBTOTAL(9,D200:D200)</f>
        <v>2907.6212471131639</v>
      </c>
      <c r="E201" s="17"/>
    </row>
    <row r="202" spans="1:5" ht="15.75" hidden="1" outlineLevel="2" collapsed="1" x14ac:dyDescent="0.25">
      <c r="A202" s="12"/>
      <c r="B202" s="16" t="s">
        <v>121</v>
      </c>
      <c r="C202" s="17" t="s">
        <v>561</v>
      </c>
      <c r="D202" s="18">
        <v>2712.0862201693612</v>
      </c>
      <c r="E202" s="17" t="s">
        <v>573</v>
      </c>
    </row>
    <row r="203" spans="1:5" ht="15.75" outlineLevel="1" collapsed="1" x14ac:dyDescent="0.25">
      <c r="A203" s="12" t="s">
        <v>881</v>
      </c>
      <c r="B203" s="16" t="s">
        <v>149</v>
      </c>
      <c r="C203" s="17"/>
      <c r="D203" s="18">
        <f>SUBTOTAL(9,D202:D202)</f>
        <v>2712.0862201693612</v>
      </c>
      <c r="E203" s="17"/>
    </row>
    <row r="204" spans="1:5" ht="15.75" hidden="1" outlineLevel="2" collapsed="1" x14ac:dyDescent="0.25">
      <c r="A204" s="12"/>
      <c r="B204" s="16" t="s">
        <v>784</v>
      </c>
      <c r="C204" s="17" t="s">
        <v>331</v>
      </c>
      <c r="D204" s="18">
        <v>2682.832948421863</v>
      </c>
      <c r="E204" s="17" t="s">
        <v>573</v>
      </c>
    </row>
    <row r="205" spans="1:5" ht="15.75" outlineLevel="1" collapsed="1" x14ac:dyDescent="0.25">
      <c r="A205" s="12" t="s">
        <v>882</v>
      </c>
      <c r="B205" s="16" t="s">
        <v>825</v>
      </c>
      <c r="C205" s="17"/>
      <c r="D205" s="18">
        <f>SUBTOTAL(9,D204:D204)</f>
        <v>2682.832948421863</v>
      </c>
      <c r="E205" s="17"/>
    </row>
    <row r="206" spans="1:5" ht="15.75" hidden="1" outlineLevel="2" collapsed="1" x14ac:dyDescent="0.25">
      <c r="A206" s="12"/>
      <c r="B206" s="16" t="s">
        <v>359</v>
      </c>
      <c r="C206" s="17" t="s">
        <v>385</v>
      </c>
      <c r="D206" s="18">
        <v>2661.9385342789597</v>
      </c>
      <c r="E206" s="17" t="s">
        <v>689</v>
      </c>
    </row>
    <row r="207" spans="1:5" ht="15.75" outlineLevel="1" collapsed="1" x14ac:dyDescent="0.25">
      <c r="A207" s="12" t="s">
        <v>883</v>
      </c>
      <c r="B207" s="16" t="s">
        <v>382</v>
      </c>
      <c r="C207" s="17"/>
      <c r="D207" s="18">
        <f>SUBTOTAL(9,D206:D206)</f>
        <v>2661.9385342789597</v>
      </c>
      <c r="E207" s="17"/>
    </row>
    <row r="208" spans="1:5" ht="15.75" hidden="1" outlineLevel="2" collapsed="1" x14ac:dyDescent="0.25">
      <c r="A208" s="12"/>
      <c r="B208" s="16" t="s">
        <v>792</v>
      </c>
      <c r="C208" s="17"/>
      <c r="D208" s="18">
        <v>2592.3344947735195</v>
      </c>
      <c r="E208" s="17" t="s">
        <v>669</v>
      </c>
    </row>
    <row r="209" spans="1:5" ht="15.75" outlineLevel="1" collapsed="1" x14ac:dyDescent="0.25">
      <c r="A209" s="12" t="s">
        <v>884</v>
      </c>
      <c r="B209" s="16" t="s">
        <v>827</v>
      </c>
      <c r="C209" s="17"/>
      <c r="D209" s="18">
        <f>SUBTOTAL(9,D208:D208)</f>
        <v>2592.3344947735195</v>
      </c>
      <c r="E209" s="17"/>
    </row>
    <row r="210" spans="1:5" ht="15.75" hidden="1" outlineLevel="2" x14ac:dyDescent="0.25">
      <c r="A210" s="12"/>
      <c r="B210" s="16" t="s">
        <v>96</v>
      </c>
      <c r="C210" s="17"/>
      <c r="D210" s="18">
        <v>2511.4360704911887</v>
      </c>
      <c r="E210" s="17" t="s">
        <v>408</v>
      </c>
    </row>
    <row r="211" spans="1:5" ht="15.75" outlineLevel="1" collapsed="1" x14ac:dyDescent="0.25">
      <c r="A211" s="12" t="s">
        <v>885</v>
      </c>
      <c r="B211" s="16" t="s">
        <v>103</v>
      </c>
      <c r="C211" s="17"/>
      <c r="D211" s="18">
        <f>SUBTOTAL(9,D210:D210)</f>
        <v>2511.4360704911887</v>
      </c>
      <c r="E211" s="17"/>
    </row>
    <row r="212" spans="1:5" ht="15.75" hidden="1" outlineLevel="2" x14ac:dyDescent="0.25">
      <c r="A212" s="12"/>
      <c r="B212" s="16" t="s">
        <v>778</v>
      </c>
      <c r="C212" s="17"/>
      <c r="D212" s="18">
        <v>2420.2228866539822</v>
      </c>
      <c r="E212" s="17" t="s">
        <v>507</v>
      </c>
    </row>
    <row r="213" spans="1:5" ht="15.75" outlineLevel="1" collapsed="1" x14ac:dyDescent="0.25">
      <c r="A213" s="12" t="s">
        <v>886</v>
      </c>
      <c r="B213" s="16" t="s">
        <v>836</v>
      </c>
      <c r="C213" s="17"/>
      <c r="D213" s="18">
        <f>SUBTOTAL(9,D212:D212)</f>
        <v>2420.2228866539822</v>
      </c>
      <c r="E213" s="17"/>
    </row>
    <row r="214" spans="1:5" ht="15.75" hidden="1" outlineLevel="2" collapsed="1" x14ac:dyDescent="0.25">
      <c r="A214" s="12"/>
      <c r="B214" s="16" t="s">
        <v>793</v>
      </c>
      <c r="C214" s="17"/>
      <c r="D214" s="18">
        <v>2401.8583042973287</v>
      </c>
      <c r="E214" s="17" t="s">
        <v>669</v>
      </c>
    </row>
    <row r="215" spans="1:5" ht="15.75" outlineLevel="1" collapsed="1" x14ac:dyDescent="0.25">
      <c r="A215" s="12" t="s">
        <v>887</v>
      </c>
      <c r="B215" s="16" t="s">
        <v>816</v>
      </c>
      <c r="C215" s="17"/>
      <c r="D215" s="18">
        <f>SUBTOTAL(9,D214:D214)</f>
        <v>2401.8583042973287</v>
      </c>
      <c r="E215" s="17"/>
    </row>
    <row r="216" spans="1:5" ht="15.75" hidden="1" outlineLevel="2" collapsed="1" x14ac:dyDescent="0.25">
      <c r="A216" s="12"/>
      <c r="B216" s="16" t="s">
        <v>190</v>
      </c>
      <c r="C216" s="17"/>
      <c r="D216" s="18">
        <v>1176.6029246344206</v>
      </c>
      <c r="E216" s="17" t="s">
        <v>408</v>
      </c>
    </row>
    <row r="217" spans="1:5" ht="15.75" hidden="1" outlineLevel="2" x14ac:dyDescent="0.25">
      <c r="A217" s="12"/>
      <c r="B217" s="16" t="s">
        <v>190</v>
      </c>
      <c r="C217" s="17"/>
      <c r="D217" s="18">
        <v>1150.8561823720979</v>
      </c>
      <c r="E217" s="17" t="s">
        <v>557</v>
      </c>
    </row>
    <row r="218" spans="1:5" ht="15.75" outlineLevel="1" collapsed="1" x14ac:dyDescent="0.25">
      <c r="A218" s="12" t="s">
        <v>888</v>
      </c>
      <c r="B218" s="16" t="s">
        <v>194</v>
      </c>
      <c r="C218" s="17"/>
      <c r="D218" s="18">
        <f>SUBTOTAL(9,D216:D217)</f>
        <v>2327.4591070065185</v>
      </c>
      <c r="E218" s="17"/>
    </row>
    <row r="219" spans="1:5" ht="15.75" hidden="1" outlineLevel="2" x14ac:dyDescent="0.25">
      <c r="A219" s="12"/>
      <c r="B219" s="16" t="s">
        <v>228</v>
      </c>
      <c r="C219" s="17" t="s">
        <v>331</v>
      </c>
      <c r="D219" s="18">
        <v>2324.8652809853734</v>
      </c>
      <c r="E219" s="17" t="s">
        <v>573</v>
      </c>
    </row>
    <row r="220" spans="1:5" ht="15.75" outlineLevel="1" collapsed="1" x14ac:dyDescent="0.25">
      <c r="A220" s="12" t="s">
        <v>889</v>
      </c>
      <c r="B220" s="16" t="s">
        <v>231</v>
      </c>
      <c r="C220" s="17"/>
      <c r="D220" s="18">
        <f>SUBTOTAL(9,D219:D219)</f>
        <v>2324.8652809853734</v>
      </c>
      <c r="E220" s="17"/>
    </row>
    <row r="221" spans="1:5" ht="15.75" hidden="1" outlineLevel="2" x14ac:dyDescent="0.25">
      <c r="A221" s="12"/>
      <c r="B221" s="16" t="s">
        <v>798</v>
      </c>
      <c r="C221" s="17" t="s">
        <v>76</v>
      </c>
      <c r="D221" s="6">
        <v>2091.101694915254</v>
      </c>
      <c r="E221" s="10" t="s">
        <v>719</v>
      </c>
    </row>
    <row r="222" spans="1:5" ht="15.75" outlineLevel="1" collapsed="1" x14ac:dyDescent="0.25">
      <c r="A222" s="12" t="s">
        <v>890</v>
      </c>
      <c r="B222" s="16" t="s">
        <v>807</v>
      </c>
      <c r="C222" s="17"/>
      <c r="D222" s="6">
        <f>SUBTOTAL(9,D221:D221)</f>
        <v>2091.101694915254</v>
      </c>
      <c r="E222" s="10"/>
    </row>
    <row r="223" spans="1:5" ht="15.75" hidden="1" outlineLevel="2" x14ac:dyDescent="0.25">
      <c r="A223" s="12"/>
      <c r="B223" s="16" t="s">
        <v>365</v>
      </c>
      <c r="C223" s="17"/>
      <c r="D223" s="18">
        <v>919.86062717770039</v>
      </c>
      <c r="E223" s="17" t="s">
        <v>669</v>
      </c>
    </row>
    <row r="224" spans="1:5" ht="15.75" hidden="1" outlineLevel="2" collapsed="1" x14ac:dyDescent="0.25">
      <c r="A224" s="12"/>
      <c r="B224" s="16" t="s">
        <v>365</v>
      </c>
      <c r="C224" s="17" t="s">
        <v>13</v>
      </c>
      <c r="D224" s="18">
        <v>552.63157894736855</v>
      </c>
      <c r="E224" s="17" t="s">
        <v>720</v>
      </c>
    </row>
    <row r="225" spans="1:5" ht="15.75" outlineLevel="1" collapsed="1" x14ac:dyDescent="0.25">
      <c r="A225" s="12" t="s">
        <v>891</v>
      </c>
      <c r="B225" s="16" t="s">
        <v>374</v>
      </c>
      <c r="C225" s="17"/>
      <c r="D225" s="18">
        <f>SUBTOTAL(9,D223:D224)</f>
        <v>1472.4922061250691</v>
      </c>
      <c r="E225" s="17"/>
    </row>
    <row r="226" spans="1:5" ht="15.75" hidden="1" outlineLevel="2" x14ac:dyDescent="0.25">
      <c r="A226" s="12"/>
      <c r="B226" s="16" t="s">
        <v>745</v>
      </c>
      <c r="C226" s="17"/>
      <c r="D226" s="18">
        <v>1333.3333333333333</v>
      </c>
      <c r="E226" s="17" t="s">
        <v>398</v>
      </c>
    </row>
    <row r="227" spans="1:5" ht="15.75" outlineLevel="1" collapsed="1" x14ac:dyDescent="0.25">
      <c r="A227" s="12" t="s">
        <v>892</v>
      </c>
      <c r="B227" s="16" t="s">
        <v>814</v>
      </c>
      <c r="C227" s="17"/>
      <c r="D227" s="18">
        <f>SUBTOTAL(9,D226:D226)</f>
        <v>1333.3333333333333</v>
      </c>
      <c r="E227" s="17"/>
    </row>
    <row r="228" spans="1:5" ht="15.75" hidden="1" outlineLevel="2" x14ac:dyDescent="0.25">
      <c r="A228" s="12"/>
      <c r="B228" s="16" t="s">
        <v>780</v>
      </c>
      <c r="C228" s="17" t="s">
        <v>445</v>
      </c>
      <c r="D228" s="18">
        <v>1251.0192987224787</v>
      </c>
      <c r="E228" s="17" t="s">
        <v>507</v>
      </c>
    </row>
    <row r="229" spans="1:5" ht="15.75" outlineLevel="1" collapsed="1" x14ac:dyDescent="0.25">
      <c r="A229" s="12" t="s">
        <v>893</v>
      </c>
      <c r="B229" s="16" t="s">
        <v>835</v>
      </c>
      <c r="C229" s="17"/>
      <c r="D229" s="18">
        <f>SUBTOTAL(9,D228:D228)</f>
        <v>1251.0192987224787</v>
      </c>
      <c r="E229" s="17"/>
    </row>
    <row r="230" spans="1:5" ht="15.75" hidden="1" outlineLevel="2" x14ac:dyDescent="0.25">
      <c r="A230" s="12"/>
      <c r="B230" s="16" t="s">
        <v>794</v>
      </c>
      <c r="C230" s="17" t="s">
        <v>19</v>
      </c>
      <c r="D230" s="18">
        <v>1054.3735224586287</v>
      </c>
      <c r="E230" s="17" t="s">
        <v>689</v>
      </c>
    </row>
    <row r="231" spans="1:5" ht="15.75" outlineLevel="1" collapsed="1" x14ac:dyDescent="0.25">
      <c r="A231" s="12" t="s">
        <v>894</v>
      </c>
      <c r="B231" s="16" t="s">
        <v>860</v>
      </c>
      <c r="C231" s="17"/>
      <c r="D231" s="18">
        <f>SUBTOTAL(9,D230:D230)</f>
        <v>1054.3735224586287</v>
      </c>
      <c r="E231" s="17"/>
    </row>
    <row r="232" spans="1:5" ht="15.75" hidden="1" outlineLevel="2" collapsed="1" x14ac:dyDescent="0.25">
      <c r="A232" s="12"/>
      <c r="B232" s="16" t="s">
        <v>785</v>
      </c>
      <c r="C232" s="17" t="s">
        <v>348</v>
      </c>
      <c r="D232" s="18">
        <v>1013.8568129330254</v>
      </c>
      <c r="E232" s="17" t="s">
        <v>573</v>
      </c>
    </row>
    <row r="233" spans="1:5" ht="15.75" outlineLevel="1" collapsed="1" x14ac:dyDescent="0.25">
      <c r="A233" s="12" t="s">
        <v>895</v>
      </c>
      <c r="B233" s="16" t="s">
        <v>834</v>
      </c>
      <c r="C233" s="17"/>
      <c r="D233" s="18">
        <f>SUBTOTAL(9,D232:D232)</f>
        <v>1013.8568129330254</v>
      </c>
      <c r="E233" s="17"/>
    </row>
    <row r="234" spans="1:5" ht="15.75" hidden="1" outlineLevel="2" collapsed="1" x14ac:dyDescent="0.25">
      <c r="A234" s="12"/>
      <c r="B234" s="16" t="s">
        <v>795</v>
      </c>
      <c r="C234" s="17" t="s">
        <v>76</v>
      </c>
      <c r="D234" s="18">
        <v>486.99763593380601</v>
      </c>
      <c r="E234" s="17" t="s">
        <v>689</v>
      </c>
    </row>
    <row r="235" spans="1:5" ht="15.75" outlineLevel="1" collapsed="1" x14ac:dyDescent="0.25">
      <c r="A235" s="12" t="s">
        <v>896</v>
      </c>
      <c r="B235" s="16" t="s">
        <v>817</v>
      </c>
      <c r="C235" s="17"/>
      <c r="D235" s="18">
        <f>SUBTOTAL(9,D234:D234)</f>
        <v>486.99763593380601</v>
      </c>
      <c r="E235" s="17"/>
    </row>
    <row r="236" spans="1:5" ht="15.75" hidden="1" outlineLevel="2" collapsed="1" x14ac:dyDescent="0.25">
      <c r="A236" s="12"/>
      <c r="B236" s="16" t="s">
        <v>800</v>
      </c>
      <c r="C236" s="17" t="s">
        <v>731</v>
      </c>
      <c r="D236" s="18">
        <v>407.89473684210526</v>
      </c>
      <c r="E236" s="17" t="s">
        <v>720</v>
      </c>
    </row>
    <row r="237" spans="1:5" ht="15.75" outlineLevel="1" collapsed="1" x14ac:dyDescent="0.25">
      <c r="A237" s="12" t="s">
        <v>897</v>
      </c>
      <c r="B237" s="16" t="s">
        <v>815</v>
      </c>
      <c r="C237" s="17"/>
      <c r="D237" s="18">
        <f>SUBTOTAL(9,D236:D236)</f>
        <v>407.89473684210526</v>
      </c>
      <c r="E237" s="17"/>
    </row>
    <row r="238" spans="1:5" ht="15.75" hidden="1" outlineLevel="2" collapsed="1" x14ac:dyDescent="0.25">
      <c r="A238" s="12"/>
      <c r="B238" s="16" t="s">
        <v>364</v>
      </c>
      <c r="C238" s="17" t="s">
        <v>14</v>
      </c>
      <c r="D238" s="18">
        <v>381.5789473684211</v>
      </c>
      <c r="E238" s="17" t="s">
        <v>720</v>
      </c>
    </row>
    <row r="239" spans="1:5" ht="15.75" outlineLevel="1" collapsed="1" x14ac:dyDescent="0.25">
      <c r="A239" s="12" t="s">
        <v>898</v>
      </c>
      <c r="B239" s="16" t="s">
        <v>379</v>
      </c>
      <c r="C239" s="17"/>
      <c r="D239" s="18">
        <f>SUBTOTAL(9,D238:D238)</f>
        <v>381.5789473684211</v>
      </c>
      <c r="E239" s="17"/>
    </row>
    <row r="240" spans="1:5" ht="15.75" hidden="1" outlineLevel="2" collapsed="1" x14ac:dyDescent="0.25">
      <c r="A240" s="12"/>
      <c r="B240" s="16" t="s">
        <v>191</v>
      </c>
      <c r="C240" s="17" t="s">
        <v>13</v>
      </c>
      <c r="D240" s="18">
        <v>368.42105263157896</v>
      </c>
      <c r="E240" s="17" t="s">
        <v>720</v>
      </c>
    </row>
    <row r="241" spans="1:5" ht="15.75" outlineLevel="1" collapsed="1" x14ac:dyDescent="0.25">
      <c r="A241" s="12" t="s">
        <v>899</v>
      </c>
      <c r="B241" s="16" t="s">
        <v>195</v>
      </c>
      <c r="C241" s="17"/>
      <c r="D241" s="18">
        <f>SUBTOTAL(9,D240:D240)</f>
        <v>368.42105263157896</v>
      </c>
      <c r="E241" s="17"/>
    </row>
    <row r="242" spans="1:5" ht="15.75" hidden="1" outlineLevel="2" x14ac:dyDescent="0.25">
      <c r="A242" s="12"/>
      <c r="B242" s="16" t="s">
        <v>748</v>
      </c>
      <c r="C242" s="17"/>
      <c r="D242" s="18">
        <v>292.84903518728714</v>
      </c>
      <c r="E242" s="17" t="s">
        <v>398</v>
      </c>
    </row>
    <row r="243" spans="1:5" ht="15.75" outlineLevel="1" collapsed="1" x14ac:dyDescent="0.25">
      <c r="A243" s="12" t="s">
        <v>900</v>
      </c>
      <c r="B243" s="16" t="s">
        <v>806</v>
      </c>
      <c r="C243" s="17"/>
      <c r="D243" s="18">
        <f>SUBTOTAL(9,D242:D242)</f>
        <v>292.84903518728714</v>
      </c>
      <c r="E243" s="17"/>
    </row>
    <row r="244" spans="1:5" ht="15.75" hidden="1" outlineLevel="2" x14ac:dyDescent="0.25">
      <c r="A244" s="12"/>
      <c r="B244" s="16" t="s">
        <v>786</v>
      </c>
      <c r="C244" s="17" t="s">
        <v>561</v>
      </c>
      <c r="D244" s="18">
        <v>246.34334103156272</v>
      </c>
      <c r="E244" s="17" t="s">
        <v>573</v>
      </c>
    </row>
    <row r="245" spans="1:5" ht="15.75" outlineLevel="1" collapsed="1" x14ac:dyDescent="0.25">
      <c r="A245" s="12" t="s">
        <v>901</v>
      </c>
      <c r="B245" s="16" t="s">
        <v>844</v>
      </c>
      <c r="C245" s="17"/>
      <c r="D245" s="18">
        <f>SUBTOTAL(9,D244:D244)</f>
        <v>246.34334103156272</v>
      </c>
      <c r="E245" s="17"/>
    </row>
    <row r="246" spans="1:5" ht="15.75" hidden="1" outlineLevel="2" x14ac:dyDescent="0.25">
      <c r="A246" s="12"/>
      <c r="B246" s="16" t="s">
        <v>368</v>
      </c>
      <c r="C246" s="17" t="s">
        <v>354</v>
      </c>
      <c r="D246" s="18">
        <v>223.68421052631581</v>
      </c>
      <c r="E246" s="17" t="s">
        <v>720</v>
      </c>
    </row>
    <row r="247" spans="1:5" ht="15.75" outlineLevel="1" collapsed="1" x14ac:dyDescent="0.25">
      <c r="A247" s="12" t="s">
        <v>902</v>
      </c>
      <c r="B247" s="16" t="s">
        <v>375</v>
      </c>
      <c r="C247" s="17"/>
      <c r="D247" s="18">
        <f>SUBTOTAL(9,D246:D246)</f>
        <v>223.68421052631581</v>
      </c>
      <c r="E247" s="17"/>
    </row>
    <row r="248" spans="1:5" ht="15.75" hidden="1" outlineLevel="2" x14ac:dyDescent="0.25">
      <c r="A248" s="12"/>
      <c r="B248" s="16" t="s">
        <v>799</v>
      </c>
      <c r="C248" s="17" t="s">
        <v>76</v>
      </c>
      <c r="D248" s="6">
        <v>154.23728813559319</v>
      </c>
      <c r="E248" s="10" t="s">
        <v>719</v>
      </c>
    </row>
    <row r="249" spans="1:5" ht="15.75" outlineLevel="1" collapsed="1" x14ac:dyDescent="0.25">
      <c r="A249" s="12" t="s">
        <v>903</v>
      </c>
      <c r="B249" s="16" t="s">
        <v>833</v>
      </c>
      <c r="C249" s="17"/>
      <c r="D249" s="6">
        <f>SUBTOTAL(9,D248:D248)</f>
        <v>154.23728813559319</v>
      </c>
      <c r="E249" s="10"/>
    </row>
    <row r="250" spans="1:5" ht="15.75" hidden="1" outlineLevel="2" x14ac:dyDescent="0.25">
      <c r="A250" s="12"/>
      <c r="B250" s="16" t="s">
        <v>781</v>
      </c>
      <c r="C250" s="17" t="s">
        <v>445</v>
      </c>
      <c r="D250" s="18">
        <v>0</v>
      </c>
      <c r="E250" s="17" t="s">
        <v>507</v>
      </c>
    </row>
    <row r="251" spans="1:5" ht="15.75" outlineLevel="1" collapsed="1" x14ac:dyDescent="0.25">
      <c r="A251" s="12" t="s">
        <v>904</v>
      </c>
      <c r="B251" s="16" t="s">
        <v>818</v>
      </c>
      <c r="C251" s="17"/>
      <c r="D251" s="18">
        <f>SUBTOTAL(9,D250:D250)</f>
        <v>0</v>
      </c>
      <c r="E251" s="17"/>
    </row>
    <row r="252" spans="1:5" ht="15.75" x14ac:dyDescent="0.25">
      <c r="A252" s="12"/>
      <c r="B252" s="16" t="s">
        <v>150</v>
      </c>
      <c r="C252" s="17"/>
      <c r="D252" s="18">
        <f>SUBTOTAL(9,D4:D250)</f>
        <v>615765.84224058222</v>
      </c>
      <c r="E252" s="17"/>
    </row>
    <row r="253" spans="1:5" ht="15.75" x14ac:dyDescent="0.25">
      <c r="A253" s="12"/>
    </row>
    <row r="254" spans="1:5" ht="15.75" x14ac:dyDescent="0.25">
      <c r="A254" s="12"/>
    </row>
    <row r="255" spans="1:5" ht="15.75" x14ac:dyDescent="0.25">
      <c r="A255" s="12"/>
    </row>
    <row r="256" spans="1:5" ht="15.75" x14ac:dyDescent="0.25">
      <c r="A256" s="12"/>
    </row>
    <row r="257" spans="1:1" ht="15.75" x14ac:dyDescent="0.25">
      <c r="A257" s="12"/>
    </row>
    <row r="258" spans="1:1" ht="15.75" x14ac:dyDescent="0.25">
      <c r="A258" s="12"/>
    </row>
    <row r="259" spans="1:1" ht="15.75" x14ac:dyDescent="0.25">
      <c r="A259" s="12"/>
    </row>
    <row r="260" spans="1:1" ht="15.75" x14ac:dyDescent="0.25">
      <c r="A260" s="12"/>
    </row>
    <row r="261" spans="1:1" ht="15.75" x14ac:dyDescent="0.25">
      <c r="A261" s="12"/>
    </row>
    <row r="262" spans="1:1" ht="15.75" x14ac:dyDescent="0.25">
      <c r="A262" s="12"/>
    </row>
    <row r="263" spans="1:1" ht="15.75" x14ac:dyDescent="0.25">
      <c r="A263" s="12"/>
    </row>
  </sheetData>
  <sortState ref="B4:E251">
    <sortCondition descending="1" ref="D4:D252"/>
  </sortState>
  <dataConsolidate/>
  <mergeCells count="1">
    <mergeCell ref="A1:E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fitToHeight="8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H184"/>
  <sheetViews>
    <sheetView topLeftCell="A124" workbookViewId="0">
      <selection activeCell="B4" sqref="B4:E147"/>
    </sheetView>
  </sheetViews>
  <sheetFormatPr defaultRowHeight="12.75" x14ac:dyDescent="0.2"/>
  <cols>
    <col min="1" max="1" width="8" bestFit="1" customWidth="1"/>
    <col min="2" max="2" width="39.42578125" bestFit="1" customWidth="1"/>
    <col min="3" max="3" width="23.42578125" customWidth="1"/>
    <col min="4" max="4" width="21.5703125" bestFit="1" customWidth="1"/>
    <col min="5" max="5" width="29.42578125" bestFit="1" customWidth="1"/>
    <col min="7" max="8" width="9.140625" customWidth="1"/>
  </cols>
  <sheetData>
    <row r="1" spans="1:8" ht="18" x14ac:dyDescent="0.25">
      <c r="A1" s="15" t="s">
        <v>369</v>
      </c>
      <c r="B1" s="15"/>
      <c r="C1" s="15"/>
      <c r="D1" s="15"/>
      <c r="E1" s="15"/>
    </row>
    <row r="3" spans="1:8" x14ac:dyDescent="0.2">
      <c r="A3" s="1" t="s">
        <v>18</v>
      </c>
      <c r="B3" s="1" t="s">
        <v>2</v>
      </c>
      <c r="C3" s="1" t="s">
        <v>16</v>
      </c>
      <c r="D3" s="1" t="s">
        <v>15</v>
      </c>
      <c r="E3" s="1" t="s">
        <v>17</v>
      </c>
    </row>
    <row r="4" spans="1:8" x14ac:dyDescent="0.2">
      <c r="B4" s="4" t="s">
        <v>358</v>
      </c>
      <c r="C4" t="s">
        <v>495</v>
      </c>
      <c r="D4" s="18">
        <v>5487.7419354838712</v>
      </c>
      <c r="E4" s="17" t="s">
        <v>506</v>
      </c>
    </row>
    <row r="5" spans="1:8" x14ac:dyDescent="0.2">
      <c r="B5" s="16" t="s">
        <v>358</v>
      </c>
      <c r="C5" s="17"/>
      <c r="D5" s="6">
        <v>2340.2542372881353</v>
      </c>
      <c r="E5" s="10" t="s">
        <v>719</v>
      </c>
    </row>
    <row r="6" spans="1:8" x14ac:dyDescent="0.2">
      <c r="B6" s="16" t="s">
        <v>97</v>
      </c>
      <c r="C6" s="17" t="s">
        <v>421</v>
      </c>
      <c r="D6" s="6">
        <v>6210.1241642788918</v>
      </c>
      <c r="E6" s="10" t="s">
        <v>468</v>
      </c>
    </row>
    <row r="7" spans="1:8" x14ac:dyDescent="0.2">
      <c r="B7" s="16" t="s">
        <v>97</v>
      </c>
      <c r="C7" s="17"/>
      <c r="D7" s="18">
        <v>3181.1023622047242</v>
      </c>
      <c r="E7" s="17" t="s">
        <v>408</v>
      </c>
    </row>
    <row r="8" spans="1:8" x14ac:dyDescent="0.2">
      <c r="B8" s="16" t="s">
        <v>97</v>
      </c>
      <c r="C8" s="17"/>
      <c r="D8" s="18">
        <v>441.22281752284903</v>
      </c>
      <c r="E8" s="17" t="s">
        <v>557</v>
      </c>
    </row>
    <row r="9" spans="1:8" x14ac:dyDescent="0.2">
      <c r="B9" s="16" t="s">
        <v>547</v>
      </c>
      <c r="C9" s="17" t="s">
        <v>512</v>
      </c>
      <c r="D9" s="18">
        <v>6628.0239195433542</v>
      </c>
      <c r="E9" s="17" t="s">
        <v>507</v>
      </c>
    </row>
    <row r="10" spans="1:8" x14ac:dyDescent="0.2">
      <c r="B10" s="4" t="s">
        <v>764</v>
      </c>
      <c r="C10" t="s">
        <v>484</v>
      </c>
      <c r="D10" s="18">
        <v>7260.645161290322</v>
      </c>
      <c r="E10" s="17" t="s">
        <v>506</v>
      </c>
    </row>
    <row r="11" spans="1:8" x14ac:dyDescent="0.2">
      <c r="B11" s="16" t="s">
        <v>549</v>
      </c>
      <c r="C11" s="17" t="s">
        <v>429</v>
      </c>
      <c r="D11" s="18">
        <v>2650.4484914378904</v>
      </c>
      <c r="E11" s="17" t="s">
        <v>507</v>
      </c>
    </row>
    <row r="12" spans="1:8" x14ac:dyDescent="0.2">
      <c r="B12" s="16" t="s">
        <v>549</v>
      </c>
      <c r="C12" s="17" t="s">
        <v>14</v>
      </c>
      <c r="D12" s="18">
        <v>513.1578947368422</v>
      </c>
      <c r="E12" s="17" t="s">
        <v>720</v>
      </c>
    </row>
    <row r="13" spans="1:8" x14ac:dyDescent="0.2">
      <c r="B13" s="16" t="s">
        <v>757</v>
      </c>
      <c r="C13" s="17" t="s">
        <v>445</v>
      </c>
      <c r="D13" s="18">
        <v>6167.4677460156845</v>
      </c>
      <c r="E13" s="17" t="s">
        <v>457</v>
      </c>
    </row>
    <row r="14" spans="1:8" x14ac:dyDescent="0.2">
      <c r="B14" s="16" t="s">
        <v>748</v>
      </c>
      <c r="C14" s="17"/>
      <c r="D14" s="18">
        <v>292.84903518728714</v>
      </c>
      <c r="E14" s="17" t="s">
        <v>398</v>
      </c>
    </row>
    <row r="15" spans="1:8" x14ac:dyDescent="0.2">
      <c r="B15" s="16" t="s">
        <v>70</v>
      </c>
      <c r="C15" s="17" t="s">
        <v>431</v>
      </c>
      <c r="D15" s="18">
        <v>7814.318239311915</v>
      </c>
      <c r="E15" s="17" t="s">
        <v>457</v>
      </c>
    </row>
    <row r="16" spans="1:8" x14ac:dyDescent="0.2">
      <c r="B16" s="4" t="s">
        <v>49</v>
      </c>
      <c r="C16" t="s">
        <v>145</v>
      </c>
      <c r="D16" s="18">
        <v>8407.7419354838712</v>
      </c>
      <c r="E16" s="17" t="s">
        <v>506</v>
      </c>
      <c r="H16" s="10"/>
    </row>
    <row r="17" spans="2:5" x14ac:dyDescent="0.2">
      <c r="B17" s="4" t="s">
        <v>49</v>
      </c>
      <c r="C17" s="17" t="s">
        <v>13</v>
      </c>
      <c r="D17" s="6">
        <v>4805.0847457627106</v>
      </c>
      <c r="E17" s="10" t="s">
        <v>719</v>
      </c>
    </row>
    <row r="18" spans="2:5" x14ac:dyDescent="0.2">
      <c r="B18" s="16" t="s">
        <v>798</v>
      </c>
      <c r="C18" s="17" t="s">
        <v>76</v>
      </c>
      <c r="D18" s="6">
        <v>2091.101694915254</v>
      </c>
      <c r="E18" s="10" t="s">
        <v>719</v>
      </c>
    </row>
    <row r="19" spans="2:5" x14ac:dyDescent="0.2">
      <c r="B19" s="4" t="s">
        <v>762</v>
      </c>
      <c r="C19" t="s">
        <v>41</v>
      </c>
      <c r="D19" s="18">
        <v>8695.4838709677424</v>
      </c>
      <c r="E19" s="17" t="s">
        <v>506</v>
      </c>
    </row>
    <row r="20" spans="2:5" x14ac:dyDescent="0.2">
      <c r="B20" s="16" t="s">
        <v>769</v>
      </c>
      <c r="C20" s="17" t="s">
        <v>429</v>
      </c>
      <c r="D20" s="18">
        <v>6270.318021201414</v>
      </c>
      <c r="E20" s="17" t="s">
        <v>507</v>
      </c>
    </row>
    <row r="21" spans="2:5" x14ac:dyDescent="0.2">
      <c r="B21" s="16" t="s">
        <v>791</v>
      </c>
      <c r="C21" s="17"/>
      <c r="D21" s="18">
        <v>3317.0731707317073</v>
      </c>
      <c r="E21" s="17" t="s">
        <v>669</v>
      </c>
    </row>
    <row r="22" spans="2:5" x14ac:dyDescent="0.2">
      <c r="B22" s="16" t="s">
        <v>101</v>
      </c>
      <c r="C22" s="17"/>
      <c r="D22" s="18">
        <v>3333.333333333333</v>
      </c>
      <c r="E22" s="17" t="s">
        <v>408</v>
      </c>
    </row>
    <row r="23" spans="2:5" x14ac:dyDescent="0.2">
      <c r="B23" s="4" t="s">
        <v>763</v>
      </c>
      <c r="C23" t="s">
        <v>307</v>
      </c>
      <c r="D23" s="18">
        <v>7334.1935483870966</v>
      </c>
      <c r="E23" s="17" t="s">
        <v>506</v>
      </c>
    </row>
    <row r="24" spans="2:5" x14ac:dyDescent="0.2">
      <c r="B24" s="16" t="s">
        <v>744</v>
      </c>
      <c r="C24" s="17" t="s">
        <v>76</v>
      </c>
      <c r="D24" s="18">
        <v>1000</v>
      </c>
      <c r="E24" s="17" t="s">
        <v>720</v>
      </c>
    </row>
    <row r="25" spans="2:5" x14ac:dyDescent="0.2">
      <c r="B25" s="4" t="s">
        <v>362</v>
      </c>
      <c r="C25" t="s">
        <v>76</v>
      </c>
      <c r="D25" s="18">
        <v>6040</v>
      </c>
      <c r="E25" s="17" t="s">
        <v>506</v>
      </c>
    </row>
    <row r="26" spans="2:5" x14ac:dyDescent="0.2">
      <c r="B26" s="4" t="s">
        <v>81</v>
      </c>
      <c r="C26" t="s">
        <v>459</v>
      </c>
      <c r="D26" s="18">
        <v>7442.5806451612907</v>
      </c>
      <c r="E26" s="17" t="s">
        <v>506</v>
      </c>
    </row>
    <row r="27" spans="2:5" x14ac:dyDescent="0.2">
      <c r="B27" s="4" t="s">
        <v>81</v>
      </c>
      <c r="C27" s="17" t="s">
        <v>116</v>
      </c>
      <c r="D27" s="6">
        <v>6931.779661016948</v>
      </c>
      <c r="E27" s="10" t="s">
        <v>719</v>
      </c>
    </row>
    <row r="28" spans="2:5" x14ac:dyDescent="0.2">
      <c r="B28" s="16" t="s">
        <v>80</v>
      </c>
      <c r="C28" s="17" t="s">
        <v>459</v>
      </c>
      <c r="D28" s="6">
        <v>7333.333333333333</v>
      </c>
      <c r="E28" s="10" t="s">
        <v>468</v>
      </c>
    </row>
    <row r="29" spans="2:5" x14ac:dyDescent="0.2">
      <c r="B29" s="16" t="s">
        <v>80</v>
      </c>
      <c r="C29" s="17" t="s">
        <v>116</v>
      </c>
      <c r="D29" s="6">
        <v>6285.1694915254238</v>
      </c>
      <c r="E29" s="10" t="s">
        <v>719</v>
      </c>
    </row>
    <row r="30" spans="2:5" x14ac:dyDescent="0.2">
      <c r="B30" s="16" t="s">
        <v>189</v>
      </c>
      <c r="C30" s="17" t="s">
        <v>173</v>
      </c>
      <c r="D30" s="6">
        <v>6752.6265520534853</v>
      </c>
      <c r="E30" s="10" t="s">
        <v>468</v>
      </c>
    </row>
    <row r="31" spans="2:5" x14ac:dyDescent="0.2">
      <c r="B31" s="16" t="s">
        <v>189</v>
      </c>
      <c r="C31" s="17" t="s">
        <v>173</v>
      </c>
      <c r="D31" s="6">
        <v>6302.9661016949149</v>
      </c>
      <c r="E31" s="10" t="s">
        <v>719</v>
      </c>
    </row>
    <row r="32" spans="2:5" x14ac:dyDescent="0.2">
      <c r="B32" s="16" t="s">
        <v>797</v>
      </c>
      <c r="C32" s="17" t="s">
        <v>713</v>
      </c>
      <c r="D32" s="6">
        <v>2951.2711864406779</v>
      </c>
      <c r="E32" s="10" t="s">
        <v>719</v>
      </c>
    </row>
    <row r="33" spans="2:5" x14ac:dyDescent="0.2">
      <c r="B33" s="16" t="s">
        <v>745</v>
      </c>
      <c r="C33" s="17"/>
      <c r="D33" s="18">
        <v>1333.3333333333333</v>
      </c>
      <c r="E33" s="17" t="s">
        <v>398</v>
      </c>
    </row>
    <row r="34" spans="2:5" x14ac:dyDescent="0.2">
      <c r="B34" s="16" t="s">
        <v>800</v>
      </c>
      <c r="C34" s="17" t="s">
        <v>731</v>
      </c>
      <c r="D34" s="18">
        <v>407.89473684210526</v>
      </c>
      <c r="E34" s="17" t="s">
        <v>720</v>
      </c>
    </row>
    <row r="35" spans="2:5" x14ac:dyDescent="0.2">
      <c r="B35" s="16" t="s">
        <v>793</v>
      </c>
      <c r="C35" s="17"/>
      <c r="D35" s="18">
        <v>2401.8583042973287</v>
      </c>
      <c r="E35" s="17" t="s">
        <v>669</v>
      </c>
    </row>
    <row r="36" spans="2:5" x14ac:dyDescent="0.2">
      <c r="B36" s="4" t="s">
        <v>187</v>
      </c>
      <c r="C36" t="s">
        <v>421</v>
      </c>
      <c r="D36" s="18">
        <v>9451.6129032258068</v>
      </c>
      <c r="E36" s="17" t="s">
        <v>506</v>
      </c>
    </row>
    <row r="37" spans="2:5" x14ac:dyDescent="0.2">
      <c r="B37" s="16" t="s">
        <v>360</v>
      </c>
      <c r="C37" s="17" t="s">
        <v>76</v>
      </c>
      <c r="D37" s="18">
        <v>8187.4525676701242</v>
      </c>
      <c r="E37" s="17" t="s">
        <v>457</v>
      </c>
    </row>
    <row r="38" spans="2:5" x14ac:dyDescent="0.2">
      <c r="B38" s="16" t="s">
        <v>363</v>
      </c>
      <c r="C38" s="17" t="s">
        <v>76</v>
      </c>
      <c r="D38" s="6">
        <v>7000</v>
      </c>
      <c r="E38" s="10" t="s">
        <v>719</v>
      </c>
    </row>
    <row r="39" spans="2:5" x14ac:dyDescent="0.2">
      <c r="B39" s="16" t="s">
        <v>795</v>
      </c>
      <c r="C39" s="17" t="s">
        <v>76</v>
      </c>
      <c r="D39" s="18">
        <v>486.99763593380601</v>
      </c>
      <c r="E39" s="17" t="s">
        <v>689</v>
      </c>
    </row>
    <row r="40" spans="2:5" x14ac:dyDescent="0.2">
      <c r="B40" s="16" t="s">
        <v>781</v>
      </c>
      <c r="C40" s="17" t="s">
        <v>445</v>
      </c>
      <c r="D40" s="18">
        <v>0</v>
      </c>
      <c r="E40" s="17" t="s">
        <v>507</v>
      </c>
    </row>
    <row r="41" spans="2:5" x14ac:dyDescent="0.2">
      <c r="B41" s="16" t="s">
        <v>775</v>
      </c>
      <c r="C41" s="17" t="s">
        <v>438</v>
      </c>
      <c r="D41" s="18">
        <v>4456.1022016852403</v>
      </c>
      <c r="E41" s="17" t="s">
        <v>507</v>
      </c>
    </row>
    <row r="42" spans="2:5" x14ac:dyDescent="0.2">
      <c r="B42" s="16" t="s">
        <v>775</v>
      </c>
      <c r="C42" s="17" t="s">
        <v>681</v>
      </c>
      <c r="D42" s="18">
        <v>2070.9219858156025</v>
      </c>
      <c r="E42" s="17" t="s">
        <v>689</v>
      </c>
    </row>
    <row r="43" spans="2:5" x14ac:dyDescent="0.2">
      <c r="B43" s="16" t="s">
        <v>357</v>
      </c>
      <c r="C43" s="17" t="s">
        <v>412</v>
      </c>
      <c r="D43" s="18">
        <v>7323.5517328611177</v>
      </c>
      <c r="E43" s="17" t="s">
        <v>457</v>
      </c>
    </row>
    <row r="44" spans="2:5" x14ac:dyDescent="0.2">
      <c r="B44" s="16" t="s">
        <v>789</v>
      </c>
      <c r="C44" s="17"/>
      <c r="D44" s="18">
        <v>3818.8153310104531</v>
      </c>
      <c r="E44" s="17" t="s">
        <v>669</v>
      </c>
    </row>
    <row r="45" spans="2:5" x14ac:dyDescent="0.2">
      <c r="B45" s="16" t="s">
        <v>789</v>
      </c>
      <c r="C45" s="17" t="s">
        <v>418</v>
      </c>
      <c r="D45" s="18">
        <v>3205.0829029627616</v>
      </c>
      <c r="E45" s="17" t="s">
        <v>507</v>
      </c>
    </row>
    <row r="46" spans="2:5" x14ac:dyDescent="0.2">
      <c r="B46" s="16" t="s">
        <v>766</v>
      </c>
      <c r="C46" s="17" t="s">
        <v>700</v>
      </c>
      <c r="D46" s="6">
        <v>6092.3728813559319</v>
      </c>
      <c r="E46" s="10" t="s">
        <v>719</v>
      </c>
    </row>
    <row r="47" spans="2:5" x14ac:dyDescent="0.2">
      <c r="B47" s="16" t="s">
        <v>365</v>
      </c>
      <c r="C47" s="17"/>
      <c r="D47" s="18">
        <v>919.86062717770039</v>
      </c>
      <c r="E47" s="17" t="s">
        <v>669</v>
      </c>
    </row>
    <row r="48" spans="2:5" x14ac:dyDescent="0.2">
      <c r="B48" s="16" t="s">
        <v>365</v>
      </c>
      <c r="C48" s="17" t="s">
        <v>13</v>
      </c>
      <c r="D48" s="18">
        <v>552.63157894736855</v>
      </c>
      <c r="E48" s="17" t="s">
        <v>720</v>
      </c>
    </row>
    <row r="49" spans="2:5" x14ac:dyDescent="0.2">
      <c r="B49" s="16" t="s">
        <v>546</v>
      </c>
      <c r="C49" s="17" t="s">
        <v>470</v>
      </c>
      <c r="D49" s="18">
        <v>5081.1361783093225</v>
      </c>
      <c r="E49" s="17" t="s">
        <v>507</v>
      </c>
    </row>
    <row r="50" spans="2:5" x14ac:dyDescent="0.2">
      <c r="B50" s="4" t="s">
        <v>504</v>
      </c>
      <c r="C50" t="s">
        <v>421</v>
      </c>
      <c r="D50" s="18">
        <v>5345.8064516129034</v>
      </c>
      <c r="E50" s="17" t="s">
        <v>506</v>
      </c>
    </row>
    <row r="51" spans="2:5" x14ac:dyDescent="0.2">
      <c r="B51" s="16" t="s">
        <v>746</v>
      </c>
      <c r="C51" s="17"/>
      <c r="D51" s="18">
        <v>676.88233068482782</v>
      </c>
      <c r="E51" s="17" t="s">
        <v>398</v>
      </c>
    </row>
    <row r="52" spans="2:5" x14ac:dyDescent="0.2">
      <c r="B52" s="16" t="s">
        <v>776</v>
      </c>
      <c r="C52" s="17" t="s">
        <v>512</v>
      </c>
      <c r="D52" s="18">
        <v>4147.8662680076104</v>
      </c>
      <c r="E52" s="17" t="s">
        <v>507</v>
      </c>
    </row>
    <row r="53" spans="2:5" x14ac:dyDescent="0.2">
      <c r="B53" s="16" t="s">
        <v>776</v>
      </c>
      <c r="C53" s="17" t="s">
        <v>687</v>
      </c>
      <c r="D53" s="18">
        <v>4.7281323877068555</v>
      </c>
      <c r="E53" s="17" t="s">
        <v>689</v>
      </c>
    </row>
    <row r="54" spans="2:5" x14ac:dyDescent="0.2">
      <c r="B54" s="16" t="s">
        <v>784</v>
      </c>
      <c r="C54" s="17" t="s">
        <v>331</v>
      </c>
      <c r="D54" s="18">
        <v>2682.832948421863</v>
      </c>
      <c r="E54" s="17" t="s">
        <v>573</v>
      </c>
    </row>
    <row r="55" spans="2:5" x14ac:dyDescent="0.2">
      <c r="B55" s="4" t="s">
        <v>505</v>
      </c>
      <c r="C55" t="s">
        <v>487</v>
      </c>
      <c r="D55" s="18">
        <v>7245.1612903225805</v>
      </c>
      <c r="E55" s="17" t="s">
        <v>506</v>
      </c>
    </row>
    <row r="56" spans="2:5" x14ac:dyDescent="0.2">
      <c r="B56" s="16" t="s">
        <v>796</v>
      </c>
      <c r="C56" s="17" t="s">
        <v>76</v>
      </c>
      <c r="D56" s="6">
        <v>3132.2033898305085</v>
      </c>
      <c r="E56" s="10" t="s">
        <v>719</v>
      </c>
    </row>
    <row r="57" spans="2:5" x14ac:dyDescent="0.2">
      <c r="B57" s="16" t="s">
        <v>82</v>
      </c>
      <c r="C57" s="17" t="s">
        <v>12</v>
      </c>
      <c r="D57" s="6">
        <v>6498.5673352435524</v>
      </c>
      <c r="E57" s="10" t="s">
        <v>468</v>
      </c>
    </row>
    <row r="58" spans="2:5" x14ac:dyDescent="0.2">
      <c r="B58" s="16" t="s">
        <v>82</v>
      </c>
      <c r="C58" s="17"/>
      <c r="D58" s="18">
        <v>3145.1068616422945</v>
      </c>
      <c r="E58" s="17" t="s">
        <v>408</v>
      </c>
    </row>
    <row r="59" spans="2:5" x14ac:dyDescent="0.2">
      <c r="B59" s="16" t="s">
        <v>82</v>
      </c>
      <c r="C59" s="17"/>
      <c r="D59" s="18">
        <v>1666.6666666666665</v>
      </c>
      <c r="E59" s="17" t="s">
        <v>557</v>
      </c>
    </row>
    <row r="60" spans="2:5" x14ac:dyDescent="0.2">
      <c r="B60" s="16" t="s">
        <v>368</v>
      </c>
      <c r="C60" s="17" t="s">
        <v>354</v>
      </c>
      <c r="D60" s="18">
        <v>223.68421052631581</v>
      </c>
      <c r="E60" s="17" t="s">
        <v>720</v>
      </c>
    </row>
    <row r="61" spans="2:5" x14ac:dyDescent="0.2">
      <c r="B61" s="16" t="s">
        <v>100</v>
      </c>
      <c r="C61" s="17" t="s">
        <v>421</v>
      </c>
      <c r="D61" s="6">
        <v>5561.604584527221</v>
      </c>
      <c r="E61" s="10" t="s">
        <v>468</v>
      </c>
    </row>
    <row r="62" spans="2:5" x14ac:dyDescent="0.2">
      <c r="B62" s="16" t="s">
        <v>100</v>
      </c>
      <c r="C62" s="17"/>
      <c r="D62" s="18">
        <v>889.38882639670032</v>
      </c>
      <c r="E62" s="17" t="s">
        <v>408</v>
      </c>
    </row>
    <row r="63" spans="2:5" x14ac:dyDescent="0.2">
      <c r="B63" s="16" t="s">
        <v>361</v>
      </c>
      <c r="C63" s="17" t="s">
        <v>76</v>
      </c>
      <c r="D63" s="6">
        <v>6504.6610169491523</v>
      </c>
      <c r="E63" s="10" t="s">
        <v>719</v>
      </c>
    </row>
    <row r="64" spans="2:5" x14ac:dyDescent="0.2">
      <c r="B64" s="16" t="s">
        <v>355</v>
      </c>
      <c r="C64" s="17" t="s">
        <v>418</v>
      </c>
      <c r="D64" s="18">
        <v>9134.8343030609667</v>
      </c>
      <c r="E64" s="17" t="s">
        <v>457</v>
      </c>
    </row>
    <row r="65" spans="2:5" x14ac:dyDescent="0.2">
      <c r="B65" s="16" t="s">
        <v>366</v>
      </c>
      <c r="C65" s="17"/>
      <c r="D65" s="18">
        <v>3066.2020905923346</v>
      </c>
      <c r="E65" s="17" t="s">
        <v>669</v>
      </c>
    </row>
    <row r="66" spans="2:5" x14ac:dyDescent="0.2">
      <c r="B66" s="16" t="s">
        <v>366</v>
      </c>
      <c r="C66" s="17" t="s">
        <v>14</v>
      </c>
      <c r="D66" s="18">
        <v>289.47368421052636</v>
      </c>
      <c r="E66" s="17" t="s">
        <v>720</v>
      </c>
    </row>
    <row r="67" spans="2:5" x14ac:dyDescent="0.2">
      <c r="B67" s="16" t="s">
        <v>792</v>
      </c>
      <c r="C67" s="17"/>
      <c r="D67" s="18">
        <v>2592.3344947735195</v>
      </c>
      <c r="E67" s="17" t="s">
        <v>669</v>
      </c>
    </row>
    <row r="68" spans="2:5" x14ac:dyDescent="0.2">
      <c r="B68" s="16" t="s">
        <v>137</v>
      </c>
      <c r="C68" s="17" t="s">
        <v>41</v>
      </c>
      <c r="D68" s="18">
        <v>3697.265294615167</v>
      </c>
      <c r="E68" s="17" t="s">
        <v>591</v>
      </c>
    </row>
    <row r="69" spans="2:5" x14ac:dyDescent="0.2">
      <c r="B69" s="16" t="s">
        <v>772</v>
      </c>
      <c r="C69" s="17" t="s">
        <v>421</v>
      </c>
      <c r="D69" s="18">
        <v>5143.9249796140248</v>
      </c>
      <c r="E69" s="17" t="s">
        <v>507</v>
      </c>
    </row>
    <row r="70" spans="2:5" x14ac:dyDescent="0.2">
      <c r="B70" s="16" t="s">
        <v>755</v>
      </c>
      <c r="C70" s="17" t="s">
        <v>434</v>
      </c>
      <c r="D70" s="18">
        <v>7716.9238552997722</v>
      </c>
      <c r="E70" s="17" t="s">
        <v>457</v>
      </c>
    </row>
    <row r="71" spans="2:5" x14ac:dyDescent="0.2">
      <c r="B71" s="16" t="s">
        <v>750</v>
      </c>
      <c r="C71" s="17"/>
      <c r="D71" s="18">
        <v>2715.4105736782903</v>
      </c>
      <c r="E71" s="17" t="s">
        <v>408</v>
      </c>
    </row>
    <row r="72" spans="2:5" x14ac:dyDescent="0.2">
      <c r="B72" s="16" t="s">
        <v>750</v>
      </c>
      <c r="C72" s="17"/>
      <c r="D72" s="18">
        <v>1349.4064502573799</v>
      </c>
      <c r="E72" s="17" t="s">
        <v>557</v>
      </c>
    </row>
    <row r="73" spans="2:5" x14ac:dyDescent="0.2">
      <c r="B73" s="16" t="s">
        <v>102</v>
      </c>
      <c r="C73" s="17" t="s">
        <v>418</v>
      </c>
      <c r="D73" s="18">
        <v>9232.2286870731077</v>
      </c>
      <c r="E73" s="17" t="s">
        <v>457</v>
      </c>
    </row>
    <row r="74" spans="2:5" x14ac:dyDescent="0.2">
      <c r="B74" s="16" t="s">
        <v>102</v>
      </c>
      <c r="C74" s="17" t="s">
        <v>14</v>
      </c>
      <c r="D74" s="18">
        <v>855.26315789473688</v>
      </c>
      <c r="E74" s="17" t="s">
        <v>720</v>
      </c>
    </row>
    <row r="75" spans="2:5" x14ac:dyDescent="0.2">
      <c r="B75" s="16" t="s">
        <v>387</v>
      </c>
      <c r="C75" s="17" t="s">
        <v>412</v>
      </c>
      <c r="D75" s="18">
        <v>9870.9840627371614</v>
      </c>
      <c r="E75" s="17" t="s">
        <v>457</v>
      </c>
    </row>
    <row r="76" spans="2:5" collapsed="1" x14ac:dyDescent="0.2">
      <c r="B76" s="16" t="s">
        <v>777</v>
      </c>
      <c r="C76" s="17" t="s">
        <v>479</v>
      </c>
      <c r="D76" s="18">
        <v>3940.4729546072299</v>
      </c>
      <c r="E76" s="17" t="s">
        <v>507</v>
      </c>
    </row>
    <row r="77" spans="2:5" collapsed="1" x14ac:dyDescent="0.2">
      <c r="B77" s="4" t="s">
        <v>503</v>
      </c>
      <c r="C77" t="s">
        <v>479</v>
      </c>
      <c r="D77" s="18">
        <v>7612.9032258064508</v>
      </c>
      <c r="E77" s="17" t="s">
        <v>506</v>
      </c>
    </row>
    <row r="78" spans="2:5" x14ac:dyDescent="0.2">
      <c r="B78" s="16" t="s">
        <v>503</v>
      </c>
      <c r="C78" s="17"/>
      <c r="D78" s="6">
        <v>4677.5423728813557</v>
      </c>
      <c r="E78" s="10" t="s">
        <v>719</v>
      </c>
    </row>
    <row r="79" spans="2:5" x14ac:dyDescent="0.2">
      <c r="B79" s="16" t="s">
        <v>799</v>
      </c>
      <c r="C79" s="17" t="s">
        <v>76</v>
      </c>
      <c r="D79" s="6">
        <v>154.23728813559319</v>
      </c>
      <c r="E79" s="10" t="s">
        <v>719</v>
      </c>
    </row>
    <row r="80" spans="2:5" x14ac:dyDescent="0.2">
      <c r="B80" s="16" t="s">
        <v>364</v>
      </c>
      <c r="C80" s="17" t="s">
        <v>14</v>
      </c>
      <c r="D80" s="18">
        <v>381.5789473684211</v>
      </c>
      <c r="E80" s="17" t="s">
        <v>720</v>
      </c>
    </row>
    <row r="81" spans="2:5" x14ac:dyDescent="0.2">
      <c r="B81" s="4" t="s">
        <v>55</v>
      </c>
      <c r="C81" t="s">
        <v>470</v>
      </c>
      <c r="D81" s="18">
        <v>5716.1290322580653</v>
      </c>
      <c r="E81" s="17" t="s">
        <v>506</v>
      </c>
    </row>
    <row r="82" spans="2:5" collapsed="1" x14ac:dyDescent="0.2">
      <c r="B82" s="16" t="s">
        <v>55</v>
      </c>
      <c r="C82" s="17" t="s">
        <v>13</v>
      </c>
      <c r="D82" s="18">
        <v>3467.9764243614936</v>
      </c>
      <c r="E82" s="17" t="s">
        <v>618</v>
      </c>
    </row>
    <row r="83" spans="2:5" collapsed="1" x14ac:dyDescent="0.2">
      <c r="B83" s="16" t="s">
        <v>55</v>
      </c>
      <c r="C83" s="17" t="s">
        <v>13</v>
      </c>
      <c r="D83" s="18">
        <v>355.26315789473688</v>
      </c>
      <c r="E83" s="17" t="s">
        <v>720</v>
      </c>
    </row>
    <row r="84" spans="2:5" collapsed="1" x14ac:dyDescent="0.2">
      <c r="B84" s="16" t="s">
        <v>367</v>
      </c>
      <c r="C84" s="17" t="s">
        <v>470</v>
      </c>
      <c r="D84" s="18">
        <v>4405.6808915466154</v>
      </c>
      <c r="E84" s="17" t="s">
        <v>507</v>
      </c>
    </row>
    <row r="85" spans="2:5" x14ac:dyDescent="0.2">
      <c r="B85" s="4" t="s">
        <v>227</v>
      </c>
      <c r="C85" t="s">
        <v>412</v>
      </c>
      <c r="D85" s="18">
        <v>4407.7419354838712</v>
      </c>
      <c r="E85" s="17" t="s">
        <v>506</v>
      </c>
    </row>
    <row r="86" spans="2:5" x14ac:dyDescent="0.2">
      <c r="B86" s="16" t="s">
        <v>227</v>
      </c>
      <c r="C86" s="17" t="s">
        <v>385</v>
      </c>
      <c r="D86" s="6">
        <v>3523.7288135593217</v>
      </c>
      <c r="E86" s="10" t="s">
        <v>719</v>
      </c>
    </row>
    <row r="87" spans="2:5" x14ac:dyDescent="0.2">
      <c r="B87" s="16" t="s">
        <v>785</v>
      </c>
      <c r="C87" s="17" t="s">
        <v>348</v>
      </c>
      <c r="D87" s="18">
        <v>1013.8568129330254</v>
      </c>
      <c r="E87" s="17" t="s">
        <v>573</v>
      </c>
    </row>
    <row r="88" spans="2:5" x14ac:dyDescent="0.2">
      <c r="B88" s="16" t="s">
        <v>190</v>
      </c>
      <c r="C88" s="17"/>
      <c r="D88" s="18">
        <v>1176.6029246344206</v>
      </c>
      <c r="E88" s="17" t="s">
        <v>408</v>
      </c>
    </row>
    <row r="89" spans="2:5" collapsed="1" x14ac:dyDescent="0.2">
      <c r="B89" s="16" t="s">
        <v>190</v>
      </c>
      <c r="C89" s="17"/>
      <c r="D89" s="18">
        <v>1150.8561823720979</v>
      </c>
      <c r="E89" s="17" t="s">
        <v>557</v>
      </c>
    </row>
    <row r="90" spans="2:5" x14ac:dyDescent="0.2">
      <c r="B90" s="16" t="s">
        <v>780</v>
      </c>
      <c r="C90" s="17" t="s">
        <v>445</v>
      </c>
      <c r="D90" s="18">
        <v>1251.0192987224787</v>
      </c>
      <c r="E90" s="17" t="s">
        <v>507</v>
      </c>
    </row>
    <row r="91" spans="2:5" x14ac:dyDescent="0.2">
      <c r="B91" s="16" t="s">
        <v>778</v>
      </c>
      <c r="C91" s="17"/>
      <c r="D91" s="18">
        <v>2420.2228866539822</v>
      </c>
      <c r="E91" s="17" t="s">
        <v>507</v>
      </c>
    </row>
    <row r="92" spans="2:5" x14ac:dyDescent="0.2">
      <c r="B92" s="16" t="s">
        <v>191</v>
      </c>
      <c r="C92" s="17" t="s">
        <v>13</v>
      </c>
      <c r="D92" s="18">
        <v>368.42105263157896</v>
      </c>
      <c r="E92" s="17" t="s">
        <v>720</v>
      </c>
    </row>
    <row r="93" spans="2:5" x14ac:dyDescent="0.2">
      <c r="B93" s="16" t="s">
        <v>759</v>
      </c>
      <c r="C93" s="17" t="s">
        <v>429</v>
      </c>
      <c r="D93" s="18">
        <v>5732.3551732861124</v>
      </c>
      <c r="E93" s="17" t="s">
        <v>457</v>
      </c>
    </row>
    <row r="94" spans="2:5" x14ac:dyDescent="0.2">
      <c r="B94" s="16" t="s">
        <v>773</v>
      </c>
      <c r="C94" s="17" t="s">
        <v>512</v>
      </c>
      <c r="D94" s="18">
        <v>4798.586572438162</v>
      </c>
      <c r="E94" s="17" t="s">
        <v>507</v>
      </c>
    </row>
    <row r="95" spans="2:5" x14ac:dyDescent="0.2">
      <c r="B95" s="4" t="s">
        <v>761</v>
      </c>
      <c r="C95" t="s">
        <v>470</v>
      </c>
      <c r="D95" s="18">
        <v>10000</v>
      </c>
      <c r="E95" s="17" t="s">
        <v>506</v>
      </c>
    </row>
    <row r="96" spans="2:5" x14ac:dyDescent="0.2">
      <c r="B96" s="4" t="s">
        <v>765</v>
      </c>
      <c r="C96" t="s">
        <v>490</v>
      </c>
      <c r="D96" s="18">
        <v>7060.645161290322</v>
      </c>
      <c r="E96" s="17" t="s">
        <v>506</v>
      </c>
    </row>
    <row r="97" spans="2:5" x14ac:dyDescent="0.2">
      <c r="B97" s="16" t="s">
        <v>28</v>
      </c>
      <c r="C97" s="17" t="s">
        <v>76</v>
      </c>
      <c r="D97" s="18">
        <v>8837.5917025044273</v>
      </c>
      <c r="E97" s="17" t="s">
        <v>457</v>
      </c>
    </row>
    <row r="98" spans="2:5" x14ac:dyDescent="0.2">
      <c r="B98" s="16" t="s">
        <v>28</v>
      </c>
      <c r="C98" s="17" t="s">
        <v>76</v>
      </c>
      <c r="D98" s="18">
        <v>4392.4349881796688</v>
      </c>
      <c r="E98" s="17" t="s">
        <v>689</v>
      </c>
    </row>
    <row r="99" spans="2:5" x14ac:dyDescent="0.2">
      <c r="B99" s="16" t="s">
        <v>356</v>
      </c>
      <c r="C99" s="17"/>
      <c r="D99" s="18">
        <v>3178.1027371578552</v>
      </c>
      <c r="E99" s="17" t="s">
        <v>408</v>
      </c>
    </row>
    <row r="100" spans="2:5" x14ac:dyDescent="0.2">
      <c r="B100" s="16" t="s">
        <v>184</v>
      </c>
      <c r="C100" s="17" t="s">
        <v>421</v>
      </c>
      <c r="D100" s="6">
        <v>4163.3237822349574</v>
      </c>
      <c r="E100" s="10" t="s">
        <v>468</v>
      </c>
    </row>
    <row r="101" spans="2:5" x14ac:dyDescent="0.2">
      <c r="B101" s="16" t="s">
        <v>184</v>
      </c>
      <c r="C101" s="17" t="s">
        <v>12</v>
      </c>
      <c r="D101" s="6">
        <v>2957.2033898305085</v>
      </c>
      <c r="E101" s="10" t="s">
        <v>719</v>
      </c>
    </row>
    <row r="102" spans="2:5" x14ac:dyDescent="0.2">
      <c r="B102" s="16" t="s">
        <v>228</v>
      </c>
      <c r="C102" s="17" t="s">
        <v>331</v>
      </c>
      <c r="D102" s="18">
        <v>2324.8652809853734</v>
      </c>
      <c r="E102" s="17" t="s">
        <v>573</v>
      </c>
    </row>
    <row r="103" spans="2:5" x14ac:dyDescent="0.2">
      <c r="B103" s="16" t="s">
        <v>752</v>
      </c>
      <c r="C103" s="17" t="s">
        <v>421</v>
      </c>
      <c r="D103" s="18">
        <v>8934.9860865165701</v>
      </c>
      <c r="E103" s="17" t="s">
        <v>457</v>
      </c>
    </row>
    <row r="104" spans="2:5" x14ac:dyDescent="0.2">
      <c r="B104" s="16" t="s">
        <v>146</v>
      </c>
      <c r="C104" s="17" t="s">
        <v>14</v>
      </c>
      <c r="D104" s="6">
        <v>5688.983050847457</v>
      </c>
      <c r="E104" s="10" t="s">
        <v>719</v>
      </c>
    </row>
    <row r="105" spans="2:5" x14ac:dyDescent="0.2">
      <c r="B105" s="16" t="s">
        <v>99</v>
      </c>
      <c r="C105" s="17" t="s">
        <v>417</v>
      </c>
      <c r="D105" s="18">
        <v>9248.6718947634708</v>
      </c>
      <c r="E105" s="17" t="s">
        <v>457</v>
      </c>
    </row>
    <row r="106" spans="2:5" x14ac:dyDescent="0.2">
      <c r="B106" s="16" t="s">
        <v>99</v>
      </c>
      <c r="C106" s="17" t="s">
        <v>385</v>
      </c>
      <c r="D106" s="6">
        <v>5917.3728813559319</v>
      </c>
      <c r="E106" s="10" t="s">
        <v>719</v>
      </c>
    </row>
    <row r="107" spans="2:5" x14ac:dyDescent="0.2">
      <c r="B107" s="16" t="s">
        <v>185</v>
      </c>
      <c r="C107" s="17" t="s">
        <v>454</v>
      </c>
      <c r="D107" s="18">
        <v>2643.5618517581584</v>
      </c>
      <c r="E107" s="17" t="s">
        <v>457</v>
      </c>
    </row>
    <row r="108" spans="2:5" x14ac:dyDescent="0.2">
      <c r="B108" s="16" t="s">
        <v>185</v>
      </c>
      <c r="C108" s="17" t="s">
        <v>561</v>
      </c>
      <c r="D108" s="18">
        <v>1957.6597382601999</v>
      </c>
      <c r="E108" s="17" t="s">
        <v>573</v>
      </c>
    </row>
    <row r="109" spans="2:5" x14ac:dyDescent="0.2">
      <c r="B109" s="16" t="s">
        <v>788</v>
      </c>
      <c r="C109" s="17"/>
      <c r="D109" s="18">
        <v>4000</v>
      </c>
      <c r="E109" s="17" t="s">
        <v>669</v>
      </c>
    </row>
    <row r="110" spans="2:5" x14ac:dyDescent="0.2">
      <c r="B110" s="16" t="s">
        <v>753</v>
      </c>
      <c r="C110" s="17" t="s">
        <v>425</v>
      </c>
      <c r="D110" s="18">
        <v>8775.6134581330643</v>
      </c>
      <c r="E110" s="17" t="s">
        <v>457</v>
      </c>
    </row>
    <row r="111" spans="2:5" x14ac:dyDescent="0.2">
      <c r="B111" s="16" t="s">
        <v>359</v>
      </c>
      <c r="C111" s="17" t="s">
        <v>385</v>
      </c>
      <c r="D111" s="18">
        <v>2661.9385342789597</v>
      </c>
      <c r="E111" s="17" t="s">
        <v>689</v>
      </c>
    </row>
    <row r="112" spans="2:5" x14ac:dyDescent="0.2">
      <c r="B112" s="16" t="s">
        <v>98</v>
      </c>
      <c r="C112" s="17" t="s">
        <v>445</v>
      </c>
      <c r="D112" s="18">
        <v>5418.6693650392108</v>
      </c>
      <c r="E112" s="17" t="s">
        <v>457</v>
      </c>
    </row>
    <row r="113" spans="2:5" x14ac:dyDescent="0.2">
      <c r="B113" s="16" t="s">
        <v>98</v>
      </c>
      <c r="C113" s="17" t="s">
        <v>682</v>
      </c>
      <c r="D113" s="18">
        <v>1498.8179669030731</v>
      </c>
      <c r="E113" s="17" t="s">
        <v>689</v>
      </c>
    </row>
    <row r="114" spans="2:5" x14ac:dyDescent="0.2">
      <c r="B114" s="16" t="s">
        <v>30</v>
      </c>
      <c r="C114" s="17" t="s">
        <v>419</v>
      </c>
      <c r="D114" s="18">
        <v>9112.0667847204659</v>
      </c>
      <c r="E114" s="17" t="s">
        <v>457</v>
      </c>
    </row>
    <row r="115" spans="2:5" x14ac:dyDescent="0.2">
      <c r="B115" s="16" t="s">
        <v>121</v>
      </c>
      <c r="C115" s="17" t="s">
        <v>561</v>
      </c>
      <c r="D115" s="18">
        <v>2712.0862201693612</v>
      </c>
      <c r="E115" s="17" t="s">
        <v>573</v>
      </c>
    </row>
    <row r="116" spans="2:5" x14ac:dyDescent="0.2">
      <c r="B116" s="16" t="s">
        <v>786</v>
      </c>
      <c r="C116" s="17" t="s">
        <v>561</v>
      </c>
      <c r="D116" s="18">
        <v>246.34334103156272</v>
      </c>
      <c r="E116" s="17" t="s">
        <v>573</v>
      </c>
    </row>
    <row r="117" spans="2:5" x14ac:dyDescent="0.2">
      <c r="B117" s="4" t="s">
        <v>222</v>
      </c>
      <c r="C117" t="s">
        <v>418</v>
      </c>
      <c r="D117" s="18">
        <v>6741.9354838709678</v>
      </c>
      <c r="E117" s="17" t="s">
        <v>506</v>
      </c>
    </row>
    <row r="118" spans="2:5" x14ac:dyDescent="0.2">
      <c r="B118" s="16" t="s">
        <v>801</v>
      </c>
      <c r="C118" s="17" t="s">
        <v>14</v>
      </c>
      <c r="D118" s="18">
        <v>250</v>
      </c>
      <c r="E118" s="17" t="s">
        <v>720</v>
      </c>
    </row>
    <row r="119" spans="2:5" x14ac:dyDescent="0.2">
      <c r="B119" s="16" t="s">
        <v>188</v>
      </c>
      <c r="C119" s="17" t="s">
        <v>164</v>
      </c>
      <c r="D119" s="18">
        <v>8636.4786238300021</v>
      </c>
      <c r="E119" s="17" t="s">
        <v>457</v>
      </c>
    </row>
    <row r="120" spans="2:5" x14ac:dyDescent="0.2">
      <c r="B120" s="16" t="s">
        <v>787</v>
      </c>
      <c r="C120" s="17" t="s">
        <v>612</v>
      </c>
      <c r="D120" s="18">
        <v>5015.7170923379181</v>
      </c>
      <c r="E120" s="17" t="s">
        <v>618</v>
      </c>
    </row>
    <row r="121" spans="2:5" x14ac:dyDescent="0.2">
      <c r="B121" s="16" t="s">
        <v>96</v>
      </c>
      <c r="C121" s="17"/>
      <c r="D121" s="18">
        <v>2511.4360704911887</v>
      </c>
      <c r="E121" s="17" t="s">
        <v>408</v>
      </c>
    </row>
    <row r="122" spans="2:5" x14ac:dyDescent="0.2">
      <c r="B122" s="16" t="s">
        <v>782</v>
      </c>
      <c r="C122" s="17" t="s">
        <v>331</v>
      </c>
      <c r="D122" s="18">
        <v>3635.8737490377212</v>
      </c>
      <c r="E122" s="17" t="s">
        <v>573</v>
      </c>
    </row>
    <row r="123" spans="2:5" x14ac:dyDescent="0.2">
      <c r="B123" s="16" t="s">
        <v>186</v>
      </c>
      <c r="C123" s="17" t="s">
        <v>346</v>
      </c>
      <c r="D123" s="18">
        <v>3666.6666666666665</v>
      </c>
      <c r="E123" s="17" t="s">
        <v>573</v>
      </c>
    </row>
    <row r="124" spans="2:5" x14ac:dyDescent="0.2">
      <c r="B124" s="16" t="s">
        <v>29</v>
      </c>
      <c r="C124" s="17" t="s">
        <v>441</v>
      </c>
      <c r="D124" s="18">
        <v>6280.0404755881609</v>
      </c>
      <c r="E124" s="17" t="s">
        <v>457</v>
      </c>
    </row>
    <row r="125" spans="2:5" x14ac:dyDescent="0.2">
      <c r="B125" s="16" t="s">
        <v>29</v>
      </c>
      <c r="C125" s="17" t="s">
        <v>348</v>
      </c>
      <c r="D125" s="18">
        <v>1796.7667436489608</v>
      </c>
      <c r="E125" s="17" t="s">
        <v>573</v>
      </c>
    </row>
    <row r="126" spans="2:5" x14ac:dyDescent="0.2">
      <c r="B126" s="16" t="s">
        <v>768</v>
      </c>
      <c r="C126" s="17" t="s">
        <v>418</v>
      </c>
      <c r="D126" s="18">
        <v>6308.3718401739598</v>
      </c>
      <c r="E126" s="17" t="s">
        <v>507</v>
      </c>
    </row>
    <row r="127" spans="2:5" x14ac:dyDescent="0.2">
      <c r="B127" s="16" t="s">
        <v>768</v>
      </c>
      <c r="C127" s="17" t="s">
        <v>14</v>
      </c>
      <c r="D127" s="18">
        <v>368.42105263157896</v>
      </c>
      <c r="E127" s="17" t="s">
        <v>720</v>
      </c>
    </row>
    <row r="128" spans="2:5" x14ac:dyDescent="0.2">
      <c r="B128" s="16" t="s">
        <v>756</v>
      </c>
      <c r="C128" s="17" t="s">
        <v>438</v>
      </c>
      <c r="D128" s="18">
        <v>7393.1191500126479</v>
      </c>
      <c r="E128" s="17" t="s">
        <v>457</v>
      </c>
    </row>
    <row r="129" spans="2:5" x14ac:dyDescent="0.2">
      <c r="B129" s="16" t="s">
        <v>54</v>
      </c>
      <c r="C129" s="17" t="s">
        <v>427</v>
      </c>
      <c r="D129" s="18">
        <v>8528.9653427776375</v>
      </c>
      <c r="E129" s="17" t="s">
        <v>457</v>
      </c>
    </row>
    <row r="130" spans="2:5" x14ac:dyDescent="0.2">
      <c r="B130" s="16" t="s">
        <v>760</v>
      </c>
      <c r="C130" s="17" t="s">
        <v>427</v>
      </c>
      <c r="D130" s="18">
        <v>5059.4485201113084</v>
      </c>
      <c r="E130" s="17" t="s">
        <v>457</v>
      </c>
    </row>
    <row r="131" spans="2:5" x14ac:dyDescent="0.2">
      <c r="B131" s="16" t="s">
        <v>548</v>
      </c>
      <c r="C131" s="17" t="s">
        <v>415</v>
      </c>
      <c r="D131" s="18">
        <v>6278.8801304702365</v>
      </c>
      <c r="E131" s="17" t="s">
        <v>507</v>
      </c>
    </row>
    <row r="132" spans="2:5" x14ac:dyDescent="0.2">
      <c r="B132" s="16" t="s">
        <v>751</v>
      </c>
      <c r="C132" s="17" t="s">
        <v>415</v>
      </c>
      <c r="D132" s="18">
        <v>9628.1305337718186</v>
      </c>
      <c r="E132" s="17" t="s">
        <v>457</v>
      </c>
    </row>
    <row r="133" spans="2:5" x14ac:dyDescent="0.2">
      <c r="B133" s="16" t="s">
        <v>779</v>
      </c>
      <c r="C133" s="17"/>
      <c r="D133" s="18">
        <v>3061.5563298490129</v>
      </c>
      <c r="E133" s="17" t="s">
        <v>669</v>
      </c>
    </row>
    <row r="134" spans="2:5" x14ac:dyDescent="0.2">
      <c r="B134" s="16" t="s">
        <v>779</v>
      </c>
      <c r="C134" s="17" t="s">
        <v>429</v>
      </c>
      <c r="D134" s="18">
        <v>1589.6982875781462</v>
      </c>
      <c r="E134" s="17" t="s">
        <v>507</v>
      </c>
    </row>
    <row r="135" spans="2:5" x14ac:dyDescent="0.2">
      <c r="B135" s="16" t="s">
        <v>783</v>
      </c>
      <c r="C135" s="17" t="s">
        <v>346</v>
      </c>
      <c r="D135" s="18">
        <v>2907.6212471131639</v>
      </c>
      <c r="E135" s="17" t="s">
        <v>573</v>
      </c>
    </row>
    <row r="136" spans="2:5" x14ac:dyDescent="0.2">
      <c r="B136" s="16" t="s">
        <v>749</v>
      </c>
      <c r="C136" s="17"/>
      <c r="D136" s="18">
        <v>2826.3967004124484</v>
      </c>
      <c r="E136" s="17" t="s">
        <v>408</v>
      </c>
    </row>
    <row r="137" spans="2:5" x14ac:dyDescent="0.2">
      <c r="B137" s="16" t="s">
        <v>749</v>
      </c>
      <c r="C137" s="17"/>
      <c r="D137" s="18">
        <v>1365.6896732850091</v>
      </c>
      <c r="E137" s="17" t="s">
        <v>557</v>
      </c>
    </row>
    <row r="138" spans="2:5" x14ac:dyDescent="0.2">
      <c r="B138" s="16" t="s">
        <v>770</v>
      </c>
      <c r="C138" s="17" t="s">
        <v>445</v>
      </c>
      <c r="D138" s="18">
        <v>6101.9298722478934</v>
      </c>
      <c r="E138" s="17" t="s">
        <v>507</v>
      </c>
    </row>
    <row r="139" spans="2:5" x14ac:dyDescent="0.2">
      <c r="B139" s="16" t="s">
        <v>790</v>
      </c>
      <c r="C139" s="17"/>
      <c r="D139" s="18">
        <v>3349.5934959349597</v>
      </c>
      <c r="E139" s="17" t="s">
        <v>669</v>
      </c>
    </row>
    <row r="140" spans="2:5" x14ac:dyDescent="0.2">
      <c r="B140" s="16" t="s">
        <v>754</v>
      </c>
      <c r="C140" s="17" t="s">
        <v>429</v>
      </c>
      <c r="D140" s="18">
        <v>8093.8527700480645</v>
      </c>
      <c r="E140" s="17" t="s">
        <v>457</v>
      </c>
    </row>
    <row r="141" spans="2:5" x14ac:dyDescent="0.2">
      <c r="B141" s="16" t="s">
        <v>774</v>
      </c>
      <c r="C141" s="17" t="s">
        <v>528</v>
      </c>
      <c r="D141" s="18">
        <v>4610.2201685240552</v>
      </c>
      <c r="E141" s="17" t="s">
        <v>507</v>
      </c>
    </row>
    <row r="142" spans="2:5" x14ac:dyDescent="0.2">
      <c r="B142" s="16" t="s">
        <v>747</v>
      </c>
      <c r="C142" s="17"/>
      <c r="D142" s="18">
        <v>3340.3019744483158</v>
      </c>
      <c r="E142" s="17" t="s">
        <v>669</v>
      </c>
    </row>
    <row r="143" spans="2:5" x14ac:dyDescent="0.2">
      <c r="B143" s="16" t="s">
        <v>747</v>
      </c>
      <c r="C143" s="17"/>
      <c r="D143" s="18">
        <v>414.3019296254256</v>
      </c>
      <c r="E143" s="17" t="s">
        <v>398</v>
      </c>
    </row>
    <row r="144" spans="2:5" x14ac:dyDescent="0.2">
      <c r="B144" s="16" t="s">
        <v>794</v>
      </c>
      <c r="C144" s="17" t="s">
        <v>19</v>
      </c>
      <c r="D144" s="18">
        <v>1054.3735224586287</v>
      </c>
      <c r="E144" s="17" t="s">
        <v>689</v>
      </c>
    </row>
    <row r="145" spans="2:5" x14ac:dyDescent="0.2">
      <c r="B145" s="16" t="s">
        <v>758</v>
      </c>
      <c r="C145" s="17" t="s">
        <v>438</v>
      </c>
      <c r="D145" s="18">
        <v>5804.4523146976981</v>
      </c>
      <c r="E145" s="17" t="s">
        <v>457</v>
      </c>
    </row>
    <row r="146" spans="2:5" x14ac:dyDescent="0.2">
      <c r="B146" s="4" t="s">
        <v>767</v>
      </c>
      <c r="C146" t="s">
        <v>429</v>
      </c>
      <c r="D146" s="18">
        <v>7000</v>
      </c>
      <c r="E146" s="17" t="s">
        <v>507</v>
      </c>
    </row>
    <row r="147" spans="2:5" x14ac:dyDescent="0.2">
      <c r="B147" s="16" t="s">
        <v>771</v>
      </c>
      <c r="C147" s="17" t="s">
        <v>429</v>
      </c>
      <c r="D147" s="18">
        <v>5862.1908127208471</v>
      </c>
      <c r="E147" s="17" t="s">
        <v>507</v>
      </c>
    </row>
    <row r="148" spans="2:5" x14ac:dyDescent="0.2">
      <c r="B148" s="16"/>
      <c r="C148" s="17"/>
      <c r="D148" s="18"/>
      <c r="E148" s="17"/>
    </row>
    <row r="149" spans="2:5" x14ac:dyDescent="0.2">
      <c r="B149" s="16"/>
      <c r="C149" s="17"/>
      <c r="D149" s="18"/>
      <c r="E149" s="17"/>
    </row>
    <row r="150" spans="2:5" x14ac:dyDescent="0.2">
      <c r="B150" s="16"/>
      <c r="C150" s="17"/>
      <c r="D150" s="18"/>
      <c r="E150" s="17"/>
    </row>
    <row r="151" spans="2:5" x14ac:dyDescent="0.2">
      <c r="B151" s="16"/>
      <c r="C151" s="17"/>
      <c r="D151" s="18"/>
      <c r="E151" s="17"/>
    </row>
    <row r="152" spans="2:5" x14ac:dyDescent="0.2">
      <c r="B152" s="16"/>
      <c r="C152" s="17"/>
      <c r="D152" s="18"/>
      <c r="E152" s="17"/>
    </row>
    <row r="153" spans="2:5" x14ac:dyDescent="0.2">
      <c r="B153" s="16"/>
      <c r="C153" s="17"/>
      <c r="D153" s="18"/>
      <c r="E153" s="17"/>
    </row>
    <row r="154" spans="2:5" x14ac:dyDescent="0.2">
      <c r="B154" s="16"/>
      <c r="C154" s="17"/>
      <c r="D154" s="18"/>
      <c r="E154" s="17"/>
    </row>
    <row r="155" spans="2:5" x14ac:dyDescent="0.2">
      <c r="B155" s="16"/>
      <c r="C155" s="17"/>
      <c r="D155" s="18"/>
      <c r="E155" s="17"/>
    </row>
    <row r="156" spans="2:5" x14ac:dyDescent="0.2">
      <c r="B156" s="16"/>
      <c r="C156" s="17"/>
      <c r="D156" s="18"/>
      <c r="E156" s="17"/>
    </row>
    <row r="157" spans="2:5" x14ac:dyDescent="0.2">
      <c r="B157" s="16"/>
      <c r="C157" s="17"/>
      <c r="D157" s="18"/>
      <c r="E157" s="17"/>
    </row>
    <row r="158" spans="2:5" x14ac:dyDescent="0.2">
      <c r="B158" s="16"/>
      <c r="C158" s="17"/>
      <c r="D158" s="18"/>
      <c r="E158" s="17"/>
    </row>
    <row r="159" spans="2:5" x14ac:dyDescent="0.2">
      <c r="B159" s="16"/>
      <c r="C159" s="17"/>
      <c r="D159" s="18"/>
      <c r="E159" s="17"/>
    </row>
    <row r="160" spans="2:5" x14ac:dyDescent="0.2">
      <c r="B160" s="16"/>
      <c r="C160" s="17"/>
      <c r="D160" s="18"/>
      <c r="E160" s="17"/>
    </row>
    <row r="161" spans="2:5" x14ac:dyDescent="0.2">
      <c r="B161" s="16"/>
      <c r="C161" s="17"/>
      <c r="D161" s="18"/>
      <c r="E161" s="17"/>
    </row>
    <row r="162" spans="2:5" x14ac:dyDescent="0.2">
      <c r="B162" s="16"/>
      <c r="C162" s="17"/>
      <c r="D162" s="18"/>
      <c r="E162" s="17"/>
    </row>
    <row r="163" spans="2:5" x14ac:dyDescent="0.2">
      <c r="B163" s="16"/>
      <c r="C163" s="17"/>
      <c r="D163" s="18"/>
      <c r="E163" s="17"/>
    </row>
    <row r="164" spans="2:5" x14ac:dyDescent="0.2">
      <c r="B164" s="16"/>
      <c r="C164" s="17"/>
      <c r="D164" s="18"/>
      <c r="E164" s="17"/>
    </row>
    <row r="165" spans="2:5" x14ac:dyDescent="0.2">
      <c r="B165" s="16"/>
      <c r="C165" s="17"/>
      <c r="D165" s="18"/>
      <c r="E165" s="17"/>
    </row>
    <row r="166" spans="2:5" x14ac:dyDescent="0.2">
      <c r="B166" s="16"/>
      <c r="C166" s="17"/>
      <c r="D166" s="18"/>
      <c r="E166" s="17"/>
    </row>
    <row r="167" spans="2:5" x14ac:dyDescent="0.2">
      <c r="B167" s="16"/>
      <c r="C167" s="17"/>
      <c r="D167" s="18"/>
      <c r="E167" s="17"/>
    </row>
    <row r="168" spans="2:5" x14ac:dyDescent="0.2">
      <c r="B168" s="16"/>
      <c r="C168" s="17"/>
      <c r="D168" s="18"/>
      <c r="E168" s="17"/>
    </row>
    <row r="169" spans="2:5" x14ac:dyDescent="0.2">
      <c r="B169" s="16"/>
      <c r="C169" s="17"/>
      <c r="D169" s="18"/>
      <c r="E169" s="17"/>
    </row>
    <row r="170" spans="2:5" x14ac:dyDescent="0.2">
      <c r="B170" s="16"/>
      <c r="C170" s="17"/>
      <c r="D170" s="18"/>
      <c r="E170" s="17"/>
    </row>
    <row r="171" spans="2:5" x14ac:dyDescent="0.2">
      <c r="B171" s="16"/>
      <c r="C171" s="17"/>
      <c r="D171" s="18"/>
      <c r="E171" s="17"/>
    </row>
    <row r="172" spans="2:5" x14ac:dyDescent="0.2">
      <c r="B172" s="16"/>
      <c r="C172" s="17"/>
      <c r="D172" s="18"/>
      <c r="E172" s="17"/>
    </row>
    <row r="173" spans="2:5" x14ac:dyDescent="0.2">
      <c r="B173" s="16"/>
      <c r="C173" s="17"/>
      <c r="D173" s="18"/>
      <c r="E173" s="17"/>
    </row>
    <row r="174" spans="2:5" x14ac:dyDescent="0.2">
      <c r="B174" s="16"/>
      <c r="C174" s="17"/>
      <c r="D174" s="18"/>
      <c r="E174" s="17"/>
    </row>
    <row r="175" spans="2:5" x14ac:dyDescent="0.2">
      <c r="B175" s="16"/>
      <c r="C175" s="17"/>
      <c r="D175" s="18"/>
      <c r="E175" s="17"/>
    </row>
    <row r="176" spans="2:5" x14ac:dyDescent="0.2">
      <c r="B176" s="16"/>
      <c r="C176" s="17"/>
      <c r="D176" s="18"/>
      <c r="E176" s="17"/>
    </row>
    <row r="177" spans="2:5" x14ac:dyDescent="0.2">
      <c r="B177" s="16"/>
      <c r="C177" s="17"/>
      <c r="D177" s="18"/>
      <c r="E177" s="17"/>
    </row>
    <row r="178" spans="2:5" x14ac:dyDescent="0.2">
      <c r="B178" s="16"/>
      <c r="C178" s="17"/>
      <c r="D178" s="18"/>
      <c r="E178" s="17"/>
    </row>
    <row r="179" spans="2:5" x14ac:dyDescent="0.2">
      <c r="B179" s="16"/>
      <c r="C179" s="17"/>
      <c r="D179" s="18"/>
      <c r="E179" s="17"/>
    </row>
    <row r="180" spans="2:5" x14ac:dyDescent="0.2">
      <c r="B180" s="16"/>
      <c r="C180" s="17"/>
      <c r="D180" s="18"/>
      <c r="E180" s="17"/>
    </row>
    <row r="181" spans="2:5" x14ac:dyDescent="0.2">
      <c r="B181" s="16"/>
      <c r="C181" s="17"/>
      <c r="D181" s="18"/>
      <c r="E181" s="17"/>
    </row>
    <row r="182" spans="2:5" x14ac:dyDescent="0.2">
      <c r="B182" s="16"/>
      <c r="C182" s="17"/>
      <c r="D182" s="18"/>
      <c r="E182" s="17"/>
    </row>
    <row r="183" spans="2:5" x14ac:dyDescent="0.2">
      <c r="B183" s="16"/>
      <c r="C183" s="17"/>
      <c r="D183" s="18"/>
      <c r="E183" s="17"/>
    </row>
    <row r="184" spans="2:5" x14ac:dyDescent="0.2">
      <c r="B184" s="16"/>
      <c r="C184" s="17"/>
      <c r="D184" s="18"/>
      <c r="E184" s="17"/>
    </row>
  </sheetData>
  <sortState ref="A4:E147">
    <sortCondition ref="B4:B147"/>
    <sortCondition descending="1" ref="D4:D147"/>
  </sortState>
  <dataConsolidate function="count" topLabels="1">
    <dataRefs count="1">
      <dataRef ref="A3:E153" sheet="Pracovny"/>
    </dataRefs>
  </dataConsolidate>
  <mergeCells count="1">
    <mergeCell ref="A1:E1"/>
  </mergeCells>
  <phoneticPr fontId="0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6.42578125" bestFit="1" customWidth="1"/>
    <col min="6" max="6" width="13.140625" bestFit="1" customWidth="1"/>
    <col min="7" max="7" width="13.5703125" hidden="1" customWidth="1"/>
    <col min="8" max="8" width="5.5703125" hidden="1" customWidth="1"/>
    <col min="9" max="9" width="16.7109375" bestFit="1" customWidth="1"/>
    <col min="10" max="10" width="19.14062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s="14" customFormat="1" ht="18" x14ac:dyDescent="0.25">
      <c r="A1" s="15" t="s">
        <v>389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390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304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397</v>
      </c>
      <c r="C4" s="5" t="s">
        <v>45</v>
      </c>
      <c r="D4" s="5"/>
      <c r="E4" s="13">
        <v>4</v>
      </c>
      <c r="F4" s="5" t="s">
        <v>46</v>
      </c>
      <c r="G4" s="13">
        <v>7</v>
      </c>
      <c r="H4" s="5" t="s">
        <v>152</v>
      </c>
      <c r="I4" s="7">
        <f>B4*K4*M4</f>
        <v>0.13333333333333333</v>
      </c>
      <c r="J4" s="5" t="s">
        <v>47</v>
      </c>
      <c r="K4" s="13">
        <f>MIN(E4/15,1)</f>
        <v>0.26666666666666666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>
        <v>99</v>
      </c>
      <c r="C6" t="s">
        <v>391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Duc Jozef </v>
      </c>
      <c r="G6" t="s">
        <v>6</v>
      </c>
      <c r="H6">
        <v>3524</v>
      </c>
      <c r="I6" s="6">
        <f>H6/$H$6*10000*$I$4</f>
        <v>1333.3333333333333</v>
      </c>
      <c r="J6" s="10" t="s">
        <v>398</v>
      </c>
      <c r="N6" s="10" t="s">
        <v>20</v>
      </c>
    </row>
    <row r="7" spans="1:16" x14ac:dyDescent="0.2">
      <c r="A7">
        <v>2</v>
      </c>
      <c r="B7">
        <v>101</v>
      </c>
      <c r="C7" t="s">
        <v>392</v>
      </c>
      <c r="D7" s="4">
        <f t="shared" ref="D7:D9" si="2">SEARCH(" ",C7,1)</f>
        <v>6</v>
      </c>
      <c r="E7" s="4" t="str">
        <f t="shared" ref="E7:E9" si="3">RIGHT(C7,LEN(C7)-D7) &amp; " " &amp; LEFT(C7,D7)</f>
        <v xml:space="preserve">Hupka Peter </v>
      </c>
      <c r="G7" t="s">
        <v>393</v>
      </c>
      <c r="H7">
        <v>1789</v>
      </c>
      <c r="I7" s="6">
        <f t="shared" ref="I7:I9" si="4">H7/$H$6*10000*$I$4</f>
        <v>676.88233068482782</v>
      </c>
      <c r="J7" s="10" t="s">
        <v>398</v>
      </c>
      <c r="N7" s="10" t="s">
        <v>20</v>
      </c>
    </row>
    <row r="8" spans="1:16" x14ac:dyDescent="0.2">
      <c r="A8">
        <v>3</v>
      </c>
      <c r="B8" t="s">
        <v>182</v>
      </c>
      <c r="C8" t="s">
        <v>394</v>
      </c>
      <c r="D8" s="4">
        <f t="shared" si="2"/>
        <v>6</v>
      </c>
      <c r="E8" s="4" t="str">
        <f t="shared" si="3"/>
        <v xml:space="preserve">Vysny Juraj </v>
      </c>
      <c r="G8" t="s">
        <v>395</v>
      </c>
      <c r="H8">
        <v>1095</v>
      </c>
      <c r="I8" s="6">
        <f t="shared" si="4"/>
        <v>414.3019296254256</v>
      </c>
      <c r="J8" s="10" t="s">
        <v>398</v>
      </c>
      <c r="N8" s="10" t="s">
        <v>20</v>
      </c>
    </row>
    <row r="9" spans="1:16" x14ac:dyDescent="0.2">
      <c r="A9">
        <v>4</v>
      </c>
      <c r="B9">
        <v>80</v>
      </c>
      <c r="C9" t="s">
        <v>396</v>
      </c>
      <c r="D9" s="4">
        <f t="shared" si="2"/>
        <v>6</v>
      </c>
      <c r="E9" s="4" t="str">
        <f t="shared" si="3"/>
        <v xml:space="preserve">Bendak Lubos </v>
      </c>
      <c r="G9" t="s">
        <v>10</v>
      </c>
      <c r="H9">
        <v>774</v>
      </c>
      <c r="I9" s="6">
        <f t="shared" si="4"/>
        <v>292.84903518728714</v>
      </c>
      <c r="J9" s="10" t="s">
        <v>398</v>
      </c>
      <c r="N9" s="10" t="s">
        <v>20</v>
      </c>
    </row>
  </sheetData>
  <autoFilter ref="N5:N9"/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5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4.85546875" bestFit="1" customWidth="1"/>
    <col min="4" max="4" width="13.5703125" bestFit="1" customWidth="1"/>
    <col min="5" max="5" width="19.28515625" bestFit="1" customWidth="1"/>
    <col min="6" max="6" width="13.140625" bestFit="1" customWidth="1"/>
    <col min="7" max="7" width="13.5703125" bestFit="1" customWidth="1"/>
    <col min="8" max="8" width="8.28515625" bestFit="1" customWidth="1"/>
    <col min="9" max="9" width="16.7109375" bestFit="1" customWidth="1"/>
    <col min="10" max="10" width="18.710937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5" bestFit="1" customWidth="1"/>
  </cols>
  <sheetData>
    <row r="1" spans="1:16" s="14" customFormat="1" ht="18" x14ac:dyDescent="0.25">
      <c r="A1" s="15" t="s">
        <v>389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390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343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397</v>
      </c>
      <c r="C4" s="5" t="s">
        <v>45</v>
      </c>
      <c r="D4" s="5"/>
      <c r="E4" s="13">
        <v>10</v>
      </c>
      <c r="F4" s="5" t="s">
        <v>46</v>
      </c>
      <c r="G4" s="13">
        <v>7</v>
      </c>
      <c r="H4" s="5" t="s">
        <v>152</v>
      </c>
      <c r="I4" s="7">
        <f>B4*K4*M4</f>
        <v>0.33333333333333331</v>
      </c>
      <c r="J4" s="5" t="s">
        <v>47</v>
      </c>
      <c r="K4" s="13">
        <f>MIN(E4/15,1)</f>
        <v>0.66666666666666663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216</v>
      </c>
      <c r="C6" t="s">
        <v>93</v>
      </c>
      <c r="D6" s="4">
        <f t="shared" ref="D6" si="0">SEARCH(" ",C6,1)</f>
        <v>9</v>
      </c>
      <c r="E6" s="4" t="str">
        <f t="shared" ref="E6" si="1">RIGHT(C6,LEN(C6)-D6) &amp; " " &amp; LEFT(C6,D6)</f>
        <v xml:space="preserve">Cagala Radoslav </v>
      </c>
      <c r="G6" t="s">
        <v>399</v>
      </c>
      <c r="H6">
        <v>4445</v>
      </c>
      <c r="I6" s="6">
        <f>H6/$H$6*10000*$I$4</f>
        <v>3333.333333333333</v>
      </c>
      <c r="J6" s="10" t="s">
        <v>408</v>
      </c>
      <c r="N6" s="10" t="s">
        <v>20</v>
      </c>
    </row>
    <row r="7" spans="1:16" x14ac:dyDescent="0.2">
      <c r="A7">
        <v>2</v>
      </c>
      <c r="B7" t="s">
        <v>131</v>
      </c>
      <c r="C7" t="s">
        <v>88</v>
      </c>
      <c r="D7" s="4">
        <f t="shared" ref="D7:D15" si="2">SEARCH(" ",C7,1)</f>
        <v>6</v>
      </c>
      <c r="E7" s="4" t="str">
        <f t="shared" ref="E7:E15" si="3">RIGHT(C7,LEN(C7)-D7) &amp; " " &amp; LEFT(C7,D7)</f>
        <v xml:space="preserve">Arpas Tibor </v>
      </c>
      <c r="G7" t="s">
        <v>400</v>
      </c>
      <c r="H7">
        <v>4242</v>
      </c>
      <c r="I7" s="6">
        <f t="shared" ref="I7:I15" si="4">H7/$H$6*10000*$I$4</f>
        <v>3181.1023622047242</v>
      </c>
      <c r="J7" s="10" t="s">
        <v>408</v>
      </c>
      <c r="N7" s="10" t="s">
        <v>20</v>
      </c>
    </row>
    <row r="8" spans="1:16" x14ac:dyDescent="0.2">
      <c r="A8">
        <v>3</v>
      </c>
      <c r="B8" t="s">
        <v>42</v>
      </c>
      <c r="C8" t="s">
        <v>330</v>
      </c>
      <c r="D8" s="4">
        <f t="shared" si="2"/>
        <v>6</v>
      </c>
      <c r="E8" s="4" t="str">
        <f t="shared" si="3"/>
        <v xml:space="preserve">Pechac Filip </v>
      </c>
      <c r="G8" t="s">
        <v>400</v>
      </c>
      <c r="H8">
        <v>4238</v>
      </c>
      <c r="I8" s="6">
        <f t="shared" si="4"/>
        <v>3178.1027371578552</v>
      </c>
      <c r="J8" s="10" t="s">
        <v>408</v>
      </c>
      <c r="N8" s="10" t="s">
        <v>20</v>
      </c>
    </row>
    <row r="9" spans="1:16" x14ac:dyDescent="0.2">
      <c r="A9">
        <v>4</v>
      </c>
      <c r="B9" t="s">
        <v>8</v>
      </c>
      <c r="C9" t="s">
        <v>79</v>
      </c>
      <c r="D9" s="4">
        <f t="shared" si="2"/>
        <v>8</v>
      </c>
      <c r="E9" s="4" t="str">
        <f t="shared" si="3"/>
        <v xml:space="preserve">Jancik Dominik </v>
      </c>
      <c r="G9" t="s">
        <v>22</v>
      </c>
      <c r="H9">
        <v>4194</v>
      </c>
      <c r="I9" s="6">
        <f t="shared" si="4"/>
        <v>3145.1068616422945</v>
      </c>
      <c r="J9" s="10" t="s">
        <v>408</v>
      </c>
      <c r="N9" s="10" t="s">
        <v>20</v>
      </c>
    </row>
    <row r="10" spans="1:16" x14ac:dyDescent="0.2">
      <c r="A10">
        <v>5</v>
      </c>
      <c r="B10" t="s">
        <v>308</v>
      </c>
      <c r="C10" t="s">
        <v>401</v>
      </c>
      <c r="D10" s="4">
        <f t="shared" si="2"/>
        <v>6</v>
      </c>
      <c r="E10" s="4" t="str">
        <f t="shared" si="3"/>
        <v xml:space="preserve">Tapusik Milos </v>
      </c>
      <c r="G10" t="s">
        <v>402</v>
      </c>
      <c r="H10">
        <v>3769</v>
      </c>
      <c r="I10" s="6">
        <f t="shared" si="4"/>
        <v>2826.3967004124484</v>
      </c>
      <c r="J10" s="10" t="s">
        <v>408</v>
      </c>
      <c r="N10" s="10" t="s">
        <v>20</v>
      </c>
    </row>
    <row r="11" spans="1:16" x14ac:dyDescent="0.2">
      <c r="A11">
        <v>6</v>
      </c>
      <c r="B11" t="s">
        <v>26</v>
      </c>
      <c r="C11" t="s">
        <v>403</v>
      </c>
      <c r="D11" s="4">
        <f t="shared" si="2"/>
        <v>5</v>
      </c>
      <c r="E11" s="4" t="str">
        <f t="shared" si="3"/>
        <v xml:space="preserve">Kotvas Ivan </v>
      </c>
      <c r="G11" t="s">
        <v>404</v>
      </c>
      <c r="H11">
        <v>3621</v>
      </c>
      <c r="I11" s="6">
        <f t="shared" si="4"/>
        <v>2715.4105736782903</v>
      </c>
      <c r="J11" s="10" t="s">
        <v>408</v>
      </c>
      <c r="N11" s="10" t="s">
        <v>20</v>
      </c>
    </row>
    <row r="12" spans="1:16" x14ac:dyDescent="0.2">
      <c r="A12">
        <v>7</v>
      </c>
      <c r="B12">
        <v>400</v>
      </c>
      <c r="C12" t="s">
        <v>87</v>
      </c>
      <c r="D12" s="4">
        <f t="shared" si="2"/>
        <v>7</v>
      </c>
      <c r="E12" s="4" t="str">
        <f t="shared" si="3"/>
        <v xml:space="preserve">Snirc Martin </v>
      </c>
      <c r="G12" t="s">
        <v>345</v>
      </c>
      <c r="H12">
        <v>3349</v>
      </c>
      <c r="I12" s="6">
        <f t="shared" si="4"/>
        <v>2511.4360704911887</v>
      </c>
      <c r="J12" s="10" t="s">
        <v>408</v>
      </c>
      <c r="N12" s="10" t="s">
        <v>20</v>
      </c>
    </row>
    <row r="13" spans="1:16" x14ac:dyDescent="0.2">
      <c r="A13">
        <v>8</v>
      </c>
      <c r="B13" t="s">
        <v>67</v>
      </c>
      <c r="C13" t="s">
        <v>174</v>
      </c>
      <c r="D13" s="4">
        <f t="shared" si="2"/>
        <v>6</v>
      </c>
      <c r="E13" s="4" t="str">
        <f t="shared" si="3"/>
        <v xml:space="preserve">Mach Milos </v>
      </c>
      <c r="G13" t="s">
        <v>405</v>
      </c>
      <c r="H13">
        <v>1569</v>
      </c>
      <c r="I13" s="6">
        <f t="shared" si="4"/>
        <v>1176.6029246344206</v>
      </c>
      <c r="J13" s="10" t="s">
        <v>408</v>
      </c>
      <c r="N13" s="10" t="s">
        <v>20</v>
      </c>
    </row>
    <row r="14" spans="1:16" x14ac:dyDescent="0.2">
      <c r="A14">
        <v>9</v>
      </c>
      <c r="B14" t="s">
        <v>406</v>
      </c>
      <c r="C14" t="s">
        <v>92</v>
      </c>
      <c r="D14" s="4">
        <f t="shared" si="2"/>
        <v>6</v>
      </c>
      <c r="E14" s="4" t="str">
        <f t="shared" si="3"/>
        <v xml:space="preserve">Janoska Peter </v>
      </c>
      <c r="G14" t="s">
        <v>407</v>
      </c>
      <c r="H14">
        <v>1186</v>
      </c>
      <c r="I14" s="6">
        <f t="shared" si="4"/>
        <v>889.38882639670032</v>
      </c>
      <c r="J14" s="10" t="s">
        <v>408</v>
      </c>
      <c r="N14" s="10" t="s">
        <v>20</v>
      </c>
    </row>
    <row r="15" spans="1:16" hidden="1" x14ac:dyDescent="0.2">
      <c r="A15">
        <v>10</v>
      </c>
      <c r="B15" t="s">
        <v>155</v>
      </c>
      <c r="C15" t="s">
        <v>126</v>
      </c>
      <c r="D15" s="4">
        <f t="shared" si="2"/>
        <v>9</v>
      </c>
      <c r="E15" s="4" t="str">
        <f t="shared" si="3"/>
        <v xml:space="preserve">Cink Miloslav </v>
      </c>
      <c r="G15" t="s">
        <v>22</v>
      </c>
      <c r="H15">
        <v>593</v>
      </c>
      <c r="I15" s="6">
        <f t="shared" si="4"/>
        <v>444.69441319835016</v>
      </c>
      <c r="J15" s="10" t="s">
        <v>408</v>
      </c>
      <c r="N15" s="10" t="s">
        <v>458</v>
      </c>
    </row>
  </sheetData>
  <autoFilter ref="N5:N15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0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4.85546875" bestFit="1" customWidth="1"/>
    <col min="4" max="4" width="13.5703125" bestFit="1" customWidth="1"/>
    <col min="5" max="5" width="22.85546875" bestFit="1" customWidth="1"/>
    <col min="6" max="6" width="13.140625" bestFit="1" customWidth="1"/>
    <col min="7" max="7" width="13.5703125" bestFit="1" customWidth="1"/>
    <col min="8" max="8" width="8.28515625" bestFit="1" customWidth="1"/>
    <col min="9" max="9" width="16.7109375" bestFit="1" customWidth="1"/>
    <col min="10" max="10" width="18.710937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5" bestFit="1" customWidth="1"/>
    <col min="16" max="16" width="3" customWidth="1"/>
    <col min="17" max="17" width="4.5703125" customWidth="1"/>
    <col min="18" max="18" width="17.5703125" customWidth="1"/>
    <col min="19" max="19" width="28.85546875" bestFit="1" customWidth="1"/>
    <col min="20" max="20" width="22.7109375" customWidth="1"/>
    <col min="21" max="21" width="8.7109375" customWidth="1"/>
    <col min="22" max="22" width="6" customWidth="1"/>
    <col min="23" max="26" width="8.28515625" customWidth="1"/>
    <col min="27" max="28" width="7.7109375" customWidth="1"/>
    <col min="29" max="30" width="8.28515625" customWidth="1"/>
    <col min="31" max="31" width="7.7109375" customWidth="1"/>
  </cols>
  <sheetData>
    <row r="1" spans="1:16" s="14" customFormat="1" ht="18" x14ac:dyDescent="0.25">
      <c r="A1" s="15" t="s">
        <v>409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410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456</v>
      </c>
      <c r="C4" s="5" t="s">
        <v>45</v>
      </c>
      <c r="D4" s="5"/>
      <c r="E4" s="13">
        <v>25</v>
      </c>
      <c r="F4" s="5" t="s">
        <v>46</v>
      </c>
      <c r="G4" s="13">
        <v>13</v>
      </c>
      <c r="H4" s="5" t="s">
        <v>152</v>
      </c>
      <c r="I4" s="7">
        <f>B4*K4*M4</f>
        <v>1</v>
      </c>
      <c r="J4" s="5" t="s">
        <v>47</v>
      </c>
      <c r="K4" s="13">
        <f>MIN(E4/15,1)</f>
        <v>1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hidden="1" x14ac:dyDescent="0.2">
      <c r="A6">
        <v>1</v>
      </c>
      <c r="B6" t="s">
        <v>305</v>
      </c>
      <c r="C6" t="s">
        <v>115</v>
      </c>
      <c r="D6" s="4">
        <f t="shared" ref="D6" si="0">SEARCH(" ",C6,1)</f>
        <v>5</v>
      </c>
      <c r="E6" s="4" t="str">
        <f t="shared" ref="E6" si="1">RIGHT(C6,LEN(C6)-D6) &amp; " " &amp; LEFT(C6,D6)</f>
        <v xml:space="preserve">Novak Ivan </v>
      </c>
      <c r="F6" t="s">
        <v>411</v>
      </c>
      <c r="G6" t="s">
        <v>117</v>
      </c>
      <c r="H6">
        <v>7906</v>
      </c>
      <c r="I6" s="6">
        <f>H6/$H$6*10000*$I$4</f>
        <v>10000</v>
      </c>
      <c r="J6" s="10" t="s">
        <v>457</v>
      </c>
      <c r="N6" s="10" t="s">
        <v>458</v>
      </c>
    </row>
    <row r="7" spans="1:16" x14ac:dyDescent="0.2">
      <c r="A7">
        <v>2</v>
      </c>
      <c r="B7" t="s">
        <v>40</v>
      </c>
      <c r="C7" t="s">
        <v>85</v>
      </c>
      <c r="D7" s="4">
        <f t="shared" ref="D7:D30" si="2">SEARCH(" ",C7,1)</f>
        <v>6</v>
      </c>
      <c r="E7" s="4" t="str">
        <f t="shared" ref="E7:E30" si="3">RIGHT(C7,LEN(C7)-D7) &amp; " " &amp; LEFT(C7,D7)</f>
        <v xml:space="preserve">Kozar Josef </v>
      </c>
      <c r="F7" t="s">
        <v>412</v>
      </c>
      <c r="G7" t="s">
        <v>413</v>
      </c>
      <c r="H7">
        <v>7804</v>
      </c>
      <c r="I7" s="6">
        <f t="shared" ref="I7:I30" si="4">H7/$H$6*10000*$I$4</f>
        <v>9870.9840627371614</v>
      </c>
      <c r="J7" s="10" t="s">
        <v>457</v>
      </c>
      <c r="N7" s="10" t="s">
        <v>20</v>
      </c>
    </row>
    <row r="8" spans="1:16" x14ac:dyDescent="0.2">
      <c r="A8">
        <v>3</v>
      </c>
      <c r="B8" t="s">
        <v>200</v>
      </c>
      <c r="C8" t="s">
        <v>414</v>
      </c>
      <c r="D8" s="4">
        <f t="shared" si="2"/>
        <v>6</v>
      </c>
      <c r="E8" s="4" t="str">
        <f t="shared" si="3"/>
        <v xml:space="preserve">Surovcik Ml. Milan </v>
      </c>
      <c r="F8" t="s">
        <v>415</v>
      </c>
      <c r="G8" t="s">
        <v>329</v>
      </c>
      <c r="H8">
        <v>7612</v>
      </c>
      <c r="I8" s="6">
        <f t="shared" si="4"/>
        <v>9628.1305337718186</v>
      </c>
      <c r="J8" s="10" t="s">
        <v>457</v>
      </c>
      <c r="N8" s="10" t="s">
        <v>20</v>
      </c>
    </row>
    <row r="9" spans="1:16" x14ac:dyDescent="0.2">
      <c r="A9">
        <v>4</v>
      </c>
      <c r="B9" t="s">
        <v>416</v>
      </c>
      <c r="C9" t="s">
        <v>90</v>
      </c>
      <c r="D9" s="4">
        <f t="shared" si="2"/>
        <v>7</v>
      </c>
      <c r="E9" s="4" t="str">
        <f t="shared" si="3"/>
        <v xml:space="preserve">Posluch Samuel </v>
      </c>
      <c r="F9" t="s">
        <v>417</v>
      </c>
      <c r="G9" t="s">
        <v>393</v>
      </c>
      <c r="H9">
        <v>7312</v>
      </c>
      <c r="I9" s="6">
        <f t="shared" si="4"/>
        <v>9248.6718947634708</v>
      </c>
      <c r="J9" s="10" t="s">
        <v>457</v>
      </c>
      <c r="N9" s="10" t="s">
        <v>20</v>
      </c>
    </row>
    <row r="10" spans="1:16" x14ac:dyDescent="0.2">
      <c r="A10">
        <v>5</v>
      </c>
      <c r="B10" t="s">
        <v>201</v>
      </c>
      <c r="C10" t="s">
        <v>95</v>
      </c>
      <c r="D10" s="4">
        <f t="shared" si="2"/>
        <v>4</v>
      </c>
      <c r="E10" s="4" t="str">
        <f t="shared" si="3"/>
        <v xml:space="preserve">Kovalcik Jan </v>
      </c>
      <c r="F10" t="s">
        <v>418</v>
      </c>
      <c r="G10" t="s">
        <v>393</v>
      </c>
      <c r="H10">
        <v>7299</v>
      </c>
      <c r="I10" s="6">
        <f t="shared" si="4"/>
        <v>9232.2286870731077</v>
      </c>
      <c r="J10" s="10" t="s">
        <v>457</v>
      </c>
      <c r="N10" s="10" t="s">
        <v>20</v>
      </c>
    </row>
    <row r="11" spans="1:16" x14ac:dyDescent="0.2">
      <c r="A11">
        <v>6</v>
      </c>
      <c r="B11" t="s">
        <v>69</v>
      </c>
      <c r="C11" t="s">
        <v>38</v>
      </c>
      <c r="D11" s="4">
        <f t="shared" si="2"/>
        <v>7</v>
      </c>
      <c r="E11" s="4" t="str">
        <f t="shared" si="3"/>
        <v xml:space="preserve">Jurovic Martin </v>
      </c>
      <c r="F11" t="s">
        <v>418</v>
      </c>
      <c r="G11" t="s">
        <v>393</v>
      </c>
      <c r="H11">
        <v>7222</v>
      </c>
      <c r="I11" s="6">
        <f t="shared" si="4"/>
        <v>9134.8343030609667</v>
      </c>
      <c r="J11" s="10" t="s">
        <v>457</v>
      </c>
      <c r="N11" s="10" t="s">
        <v>20</v>
      </c>
    </row>
    <row r="12" spans="1:16" x14ac:dyDescent="0.2">
      <c r="A12">
        <v>7</v>
      </c>
      <c r="B12" t="s">
        <v>77</v>
      </c>
      <c r="C12" t="s">
        <v>27</v>
      </c>
      <c r="D12" s="4">
        <f t="shared" si="2"/>
        <v>7</v>
      </c>
      <c r="E12" s="4" t="str">
        <f t="shared" si="3"/>
        <v xml:space="preserve">Schuller Edmund </v>
      </c>
      <c r="F12" t="s">
        <v>419</v>
      </c>
      <c r="G12" t="s">
        <v>332</v>
      </c>
      <c r="H12">
        <v>7204</v>
      </c>
      <c r="I12" s="6">
        <f t="shared" si="4"/>
        <v>9112.0667847204659</v>
      </c>
      <c r="J12" s="10" t="s">
        <v>457</v>
      </c>
      <c r="N12" s="10" t="s">
        <v>20</v>
      </c>
    </row>
    <row r="13" spans="1:16" x14ac:dyDescent="0.2">
      <c r="A13">
        <v>8</v>
      </c>
      <c r="B13">
        <v>101</v>
      </c>
      <c r="C13" t="s">
        <v>420</v>
      </c>
      <c r="D13" s="4">
        <f t="shared" si="2"/>
        <v>6</v>
      </c>
      <c r="E13" s="4" t="str">
        <f t="shared" si="3"/>
        <v xml:space="preserve">Petro Roman </v>
      </c>
      <c r="F13" t="s">
        <v>421</v>
      </c>
      <c r="G13" t="s">
        <v>393</v>
      </c>
      <c r="H13">
        <v>7064</v>
      </c>
      <c r="I13" s="6">
        <f t="shared" si="4"/>
        <v>8934.9860865165701</v>
      </c>
      <c r="J13" s="10" t="s">
        <v>457</v>
      </c>
      <c r="N13" s="10" t="s">
        <v>20</v>
      </c>
    </row>
    <row r="14" spans="1:16" x14ac:dyDescent="0.2">
      <c r="A14">
        <v>9</v>
      </c>
      <c r="B14" t="s">
        <v>215</v>
      </c>
      <c r="C14" t="s">
        <v>24</v>
      </c>
      <c r="D14" s="4">
        <f t="shared" si="2"/>
        <v>6</v>
      </c>
      <c r="E14" s="4" t="str">
        <f t="shared" si="3"/>
        <v xml:space="preserve">Noga Tibor </v>
      </c>
      <c r="F14" t="s">
        <v>76</v>
      </c>
      <c r="G14" t="s">
        <v>422</v>
      </c>
      <c r="H14">
        <v>6987</v>
      </c>
      <c r="I14" s="6">
        <f t="shared" si="4"/>
        <v>8837.5917025044273</v>
      </c>
      <c r="J14" s="10" t="s">
        <v>457</v>
      </c>
      <c r="N14" s="10" t="s">
        <v>20</v>
      </c>
    </row>
    <row r="15" spans="1:16" x14ac:dyDescent="0.2">
      <c r="A15">
        <v>10</v>
      </c>
      <c r="B15" t="s">
        <v>423</v>
      </c>
      <c r="C15" t="s">
        <v>424</v>
      </c>
      <c r="D15" s="4">
        <f t="shared" si="2"/>
        <v>7</v>
      </c>
      <c r="E15" s="4" t="str">
        <f t="shared" si="3"/>
        <v xml:space="preserve">Sabla Martin </v>
      </c>
      <c r="F15" t="s">
        <v>425</v>
      </c>
      <c r="G15" t="s">
        <v>6</v>
      </c>
      <c r="H15">
        <v>6938</v>
      </c>
      <c r="I15" s="6">
        <f t="shared" si="4"/>
        <v>8775.6134581330643</v>
      </c>
      <c r="J15" s="10" t="s">
        <v>457</v>
      </c>
      <c r="N15" s="10" t="s">
        <v>20</v>
      </c>
    </row>
    <row r="16" spans="1:16" x14ac:dyDescent="0.2">
      <c r="A16">
        <v>11</v>
      </c>
      <c r="B16" t="s">
        <v>35</v>
      </c>
      <c r="C16" t="s">
        <v>171</v>
      </c>
      <c r="D16" s="4">
        <f t="shared" si="2"/>
        <v>6</v>
      </c>
      <c r="E16" s="4" t="str">
        <f t="shared" si="3"/>
        <v xml:space="preserve">Siska Simon </v>
      </c>
      <c r="F16" t="s">
        <v>164</v>
      </c>
      <c r="G16" t="s">
        <v>426</v>
      </c>
      <c r="H16">
        <v>6828</v>
      </c>
      <c r="I16" s="6">
        <f t="shared" si="4"/>
        <v>8636.4786238300021</v>
      </c>
      <c r="J16" s="10" t="s">
        <v>457</v>
      </c>
      <c r="N16" s="10" t="s">
        <v>20</v>
      </c>
    </row>
    <row r="17" spans="1:14" x14ac:dyDescent="0.2">
      <c r="A17">
        <v>12</v>
      </c>
      <c r="B17" t="s">
        <v>58</v>
      </c>
      <c r="C17" t="s">
        <v>52</v>
      </c>
      <c r="D17" s="4">
        <f t="shared" si="2"/>
        <v>6</v>
      </c>
      <c r="E17" s="4" t="str">
        <f t="shared" si="3"/>
        <v xml:space="preserve">Straka Marek </v>
      </c>
      <c r="F17" t="s">
        <v>427</v>
      </c>
      <c r="G17" t="s">
        <v>199</v>
      </c>
      <c r="H17">
        <v>6743</v>
      </c>
      <c r="I17" s="6">
        <f t="shared" si="4"/>
        <v>8528.9653427776375</v>
      </c>
      <c r="J17" s="10" t="s">
        <v>457</v>
      </c>
      <c r="N17" s="10" t="s">
        <v>20</v>
      </c>
    </row>
    <row r="18" spans="1:14" x14ac:dyDescent="0.2">
      <c r="A18">
        <v>13</v>
      </c>
      <c r="B18" t="s">
        <v>177</v>
      </c>
      <c r="C18" t="s">
        <v>336</v>
      </c>
      <c r="D18" s="4">
        <f t="shared" si="2"/>
        <v>6</v>
      </c>
      <c r="E18" s="4" t="str">
        <f t="shared" si="3"/>
        <v xml:space="preserve">Fratrik Tibor </v>
      </c>
      <c r="F18" t="s">
        <v>76</v>
      </c>
      <c r="G18" t="s">
        <v>178</v>
      </c>
      <c r="H18">
        <v>6473</v>
      </c>
      <c r="I18" s="6">
        <f t="shared" si="4"/>
        <v>8187.4525676701242</v>
      </c>
      <c r="J18" s="10" t="s">
        <v>457</v>
      </c>
      <c r="N18" s="10" t="s">
        <v>20</v>
      </c>
    </row>
    <row r="19" spans="1:14" x14ac:dyDescent="0.2">
      <c r="A19">
        <v>14</v>
      </c>
      <c r="B19" t="s">
        <v>179</v>
      </c>
      <c r="C19" t="s">
        <v>428</v>
      </c>
      <c r="D19" s="4">
        <f t="shared" si="2"/>
        <v>8</v>
      </c>
      <c r="E19" s="4" t="str">
        <f t="shared" si="3"/>
        <v xml:space="preserve">Vasek Bohumil </v>
      </c>
      <c r="F19" t="s">
        <v>429</v>
      </c>
      <c r="G19" t="s">
        <v>430</v>
      </c>
      <c r="H19">
        <v>6399</v>
      </c>
      <c r="I19" s="6">
        <f t="shared" si="4"/>
        <v>8093.8527700480645</v>
      </c>
      <c r="J19" s="10" t="s">
        <v>457</v>
      </c>
      <c r="N19" s="10" t="s">
        <v>20</v>
      </c>
    </row>
    <row r="20" spans="1:14" x14ac:dyDescent="0.2">
      <c r="A20">
        <v>15</v>
      </c>
      <c r="B20" t="s">
        <v>11</v>
      </c>
      <c r="C20" t="s">
        <v>34</v>
      </c>
      <c r="D20" s="4">
        <f t="shared" si="2"/>
        <v>6</v>
      </c>
      <c r="E20" s="4" t="str">
        <f t="shared" si="3"/>
        <v xml:space="preserve">Benedikovic Karol </v>
      </c>
      <c r="F20" t="s">
        <v>431</v>
      </c>
      <c r="G20" t="s">
        <v>342</v>
      </c>
      <c r="H20">
        <v>6178</v>
      </c>
      <c r="I20" s="6">
        <f t="shared" si="4"/>
        <v>7814.318239311915</v>
      </c>
      <c r="J20" s="10" t="s">
        <v>457</v>
      </c>
      <c r="N20" s="10" t="s">
        <v>20</v>
      </c>
    </row>
    <row r="21" spans="1:14" x14ac:dyDescent="0.2">
      <c r="A21">
        <v>16</v>
      </c>
      <c r="B21" t="s">
        <v>432</v>
      </c>
      <c r="C21" t="s">
        <v>433</v>
      </c>
      <c r="D21" s="4">
        <f t="shared" si="2"/>
        <v>6</v>
      </c>
      <c r="E21" s="4" t="str">
        <f t="shared" si="3"/>
        <v xml:space="preserve">Kos Jakub </v>
      </c>
      <c r="F21" t="s">
        <v>434</v>
      </c>
      <c r="G21" t="s">
        <v>435</v>
      </c>
      <c r="H21">
        <v>6101</v>
      </c>
      <c r="I21" s="6">
        <f t="shared" si="4"/>
        <v>7716.9238552997722</v>
      </c>
      <c r="J21" s="10" t="s">
        <v>457</v>
      </c>
      <c r="N21" s="10" t="s">
        <v>20</v>
      </c>
    </row>
    <row r="22" spans="1:14" x14ac:dyDescent="0.2">
      <c r="A22">
        <v>17</v>
      </c>
      <c r="B22" t="s">
        <v>436</v>
      </c>
      <c r="C22" t="s">
        <v>437</v>
      </c>
      <c r="D22" s="4">
        <f t="shared" si="2"/>
        <v>6</v>
      </c>
      <c r="E22" s="4" t="str">
        <f t="shared" si="3"/>
        <v xml:space="preserve">Srank Milos </v>
      </c>
      <c r="F22" t="s">
        <v>438</v>
      </c>
      <c r="G22" t="s">
        <v>439</v>
      </c>
      <c r="H22">
        <v>5845</v>
      </c>
      <c r="I22" s="6">
        <f t="shared" si="4"/>
        <v>7393.1191500126479</v>
      </c>
      <c r="J22" s="10" t="s">
        <v>457</v>
      </c>
      <c r="N22" s="10" t="s">
        <v>20</v>
      </c>
    </row>
    <row r="23" spans="1:14" x14ac:dyDescent="0.2">
      <c r="A23">
        <v>18</v>
      </c>
      <c r="B23" t="s">
        <v>440</v>
      </c>
      <c r="C23" t="s">
        <v>333</v>
      </c>
      <c r="D23" s="4">
        <f t="shared" si="2"/>
        <v>4</v>
      </c>
      <c r="E23" s="4" t="str">
        <f t="shared" si="3"/>
        <v xml:space="preserve">Hlinka Jan </v>
      </c>
      <c r="F23" t="s">
        <v>412</v>
      </c>
      <c r="G23" t="s">
        <v>393</v>
      </c>
      <c r="H23">
        <v>5790</v>
      </c>
      <c r="I23" s="6">
        <f t="shared" si="4"/>
        <v>7323.5517328611177</v>
      </c>
      <c r="J23" s="10" t="s">
        <v>457</v>
      </c>
      <c r="N23" s="10" t="s">
        <v>20</v>
      </c>
    </row>
    <row r="24" spans="1:14" x14ac:dyDescent="0.2">
      <c r="A24">
        <v>19</v>
      </c>
      <c r="B24" t="s">
        <v>36</v>
      </c>
      <c r="C24" t="s">
        <v>37</v>
      </c>
      <c r="D24" s="4">
        <f t="shared" si="2"/>
        <v>6</v>
      </c>
      <c r="E24" s="4" t="str">
        <f t="shared" si="3"/>
        <v xml:space="preserve">Sopirjak Jozef </v>
      </c>
      <c r="F24" t="s">
        <v>441</v>
      </c>
      <c r="G24" t="s">
        <v>442</v>
      </c>
      <c r="H24">
        <v>4965</v>
      </c>
      <c r="I24" s="6">
        <f t="shared" si="4"/>
        <v>6280.0404755881609</v>
      </c>
      <c r="J24" s="10" t="s">
        <v>457</v>
      </c>
      <c r="N24" s="10" t="s">
        <v>20</v>
      </c>
    </row>
    <row r="25" spans="1:14" x14ac:dyDescent="0.2">
      <c r="A25">
        <v>20</v>
      </c>
      <c r="B25" t="s">
        <v>443</v>
      </c>
      <c r="C25" t="s">
        <v>444</v>
      </c>
      <c r="D25" s="4">
        <f t="shared" si="2"/>
        <v>8</v>
      </c>
      <c r="E25" s="4" t="str">
        <f t="shared" si="3"/>
        <v xml:space="preserve">Belusko Lubomir </v>
      </c>
      <c r="F25" t="s">
        <v>445</v>
      </c>
      <c r="G25" t="s">
        <v>446</v>
      </c>
      <c r="H25">
        <v>4876</v>
      </c>
      <c r="I25" s="6">
        <f t="shared" si="4"/>
        <v>6167.4677460156845</v>
      </c>
      <c r="J25" s="10" t="s">
        <v>457</v>
      </c>
      <c r="N25" s="10" t="s">
        <v>20</v>
      </c>
    </row>
    <row r="26" spans="1:14" x14ac:dyDescent="0.2">
      <c r="A26">
        <v>21</v>
      </c>
      <c r="B26" t="s">
        <v>447</v>
      </c>
      <c r="C26" t="s">
        <v>448</v>
      </c>
      <c r="D26" s="4">
        <f t="shared" si="2"/>
        <v>6</v>
      </c>
      <c r="E26" s="4" t="str">
        <f t="shared" si="3"/>
        <v xml:space="preserve">Zelanaj Anton </v>
      </c>
      <c r="F26" t="s">
        <v>438</v>
      </c>
      <c r="G26" t="s">
        <v>334</v>
      </c>
      <c r="H26">
        <v>4589</v>
      </c>
      <c r="I26" s="6">
        <f t="shared" si="4"/>
        <v>5804.4523146976981</v>
      </c>
      <c r="J26" s="10" t="s">
        <v>457</v>
      </c>
      <c r="N26" s="10" t="s">
        <v>20</v>
      </c>
    </row>
    <row r="27" spans="1:14" x14ac:dyDescent="0.2">
      <c r="A27">
        <v>22</v>
      </c>
      <c r="B27" t="s">
        <v>166</v>
      </c>
      <c r="C27" t="s">
        <v>449</v>
      </c>
      <c r="D27" s="4">
        <f t="shared" si="2"/>
        <v>5</v>
      </c>
      <c r="E27" s="4" t="str">
        <f t="shared" si="3"/>
        <v xml:space="preserve">Mikulas Erik </v>
      </c>
      <c r="F27" t="s">
        <v>429</v>
      </c>
      <c r="G27" t="s">
        <v>183</v>
      </c>
      <c r="H27">
        <v>4532</v>
      </c>
      <c r="I27" s="6">
        <f t="shared" si="4"/>
        <v>5732.3551732861124</v>
      </c>
      <c r="J27" s="10" t="s">
        <v>457</v>
      </c>
      <c r="N27" s="10" t="s">
        <v>20</v>
      </c>
    </row>
    <row r="28" spans="1:14" x14ac:dyDescent="0.2">
      <c r="A28">
        <v>23</v>
      </c>
      <c r="B28" t="s">
        <v>450</v>
      </c>
      <c r="C28" t="s">
        <v>89</v>
      </c>
      <c r="D28" s="4">
        <f t="shared" si="2"/>
        <v>6</v>
      </c>
      <c r="E28" s="4" t="str">
        <f t="shared" si="3"/>
        <v xml:space="preserve">Seman Marek </v>
      </c>
      <c r="F28" t="s">
        <v>445</v>
      </c>
      <c r="G28" t="s">
        <v>451</v>
      </c>
      <c r="H28">
        <v>4284</v>
      </c>
      <c r="I28" s="6">
        <f t="shared" si="4"/>
        <v>5418.6693650392108</v>
      </c>
      <c r="J28" s="10" t="s">
        <v>457</v>
      </c>
      <c r="N28" s="10" t="s">
        <v>20</v>
      </c>
    </row>
    <row r="29" spans="1:14" x14ac:dyDescent="0.2">
      <c r="A29">
        <v>24</v>
      </c>
      <c r="B29">
        <v>72</v>
      </c>
      <c r="C29" t="s">
        <v>452</v>
      </c>
      <c r="D29" s="4">
        <f t="shared" si="2"/>
        <v>10</v>
      </c>
      <c r="E29" s="4" t="str">
        <f t="shared" si="3"/>
        <v xml:space="preserve">Studienka Branislav </v>
      </c>
      <c r="F29" t="s">
        <v>427</v>
      </c>
      <c r="G29" t="s">
        <v>453</v>
      </c>
      <c r="H29">
        <v>4000</v>
      </c>
      <c r="I29" s="6">
        <f t="shared" si="4"/>
        <v>5059.4485201113084</v>
      </c>
      <c r="J29" s="10" t="s">
        <v>457</v>
      </c>
      <c r="N29" s="10" t="s">
        <v>20</v>
      </c>
    </row>
    <row r="30" spans="1:14" x14ac:dyDescent="0.2">
      <c r="A30">
        <v>25</v>
      </c>
      <c r="B30" t="s">
        <v>94</v>
      </c>
      <c r="C30" t="s">
        <v>167</v>
      </c>
      <c r="D30" s="4">
        <f t="shared" si="2"/>
        <v>8</v>
      </c>
      <c r="E30" s="4" t="str">
        <f t="shared" si="3"/>
        <v xml:space="preserve">Rizzi Alberto </v>
      </c>
      <c r="F30" t="s">
        <v>454</v>
      </c>
      <c r="G30" t="s">
        <v>455</v>
      </c>
      <c r="H30">
        <v>2090</v>
      </c>
      <c r="I30" s="6">
        <f t="shared" si="4"/>
        <v>2643.5618517581584</v>
      </c>
      <c r="J30" s="10" t="s">
        <v>457</v>
      </c>
      <c r="N30" s="10" t="s">
        <v>20</v>
      </c>
    </row>
  </sheetData>
  <autoFilter ref="N5:N30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0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5.42578125" bestFit="1" customWidth="1"/>
    <col min="4" max="4" width="2.5703125" bestFit="1" customWidth="1"/>
    <col min="5" max="5" width="20.28515625" bestFit="1" customWidth="1"/>
    <col min="6" max="6" width="21.7109375" bestFit="1" customWidth="1"/>
    <col min="7" max="7" width="11.7109375" bestFit="1" customWidth="1"/>
    <col min="8" max="8" width="5.5703125" bestFit="1" customWidth="1"/>
    <col min="9" max="9" width="16.7109375" bestFit="1" customWidth="1"/>
    <col min="10" max="10" width="15.8554687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6" max="16" width="3" customWidth="1"/>
    <col min="17" max="17" width="4.5703125" customWidth="1"/>
    <col min="18" max="18" width="78.42578125" bestFit="1" customWidth="1"/>
    <col min="19" max="19" width="4" customWidth="1"/>
    <col min="20" max="20" width="15.42578125" customWidth="1"/>
    <col min="21" max="21" width="21.7109375" customWidth="1"/>
    <col min="22" max="22" width="11.7109375" customWidth="1"/>
    <col min="23" max="23" width="8.7109375" customWidth="1"/>
    <col min="24" max="24" width="6" customWidth="1"/>
    <col min="25" max="28" width="7.7109375" customWidth="1"/>
    <col min="29" max="29" width="8.28515625" customWidth="1"/>
    <col min="30" max="30" width="7.7109375" customWidth="1"/>
    <col min="31" max="32" width="8.28515625" customWidth="1"/>
    <col min="33" max="33" width="7.7109375" customWidth="1"/>
    <col min="34" max="34" width="5" bestFit="1" customWidth="1"/>
  </cols>
  <sheetData>
    <row r="1" spans="1:16" s="14" customFormat="1" ht="18" x14ac:dyDescent="0.25">
      <c r="A1" s="15" t="s">
        <v>409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410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309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456</v>
      </c>
      <c r="C4" s="5" t="s">
        <v>45</v>
      </c>
      <c r="D4" s="5"/>
      <c r="E4" s="13">
        <v>11</v>
      </c>
      <c r="F4" s="5" t="s">
        <v>46</v>
      </c>
      <c r="G4" s="13">
        <v>13</v>
      </c>
      <c r="H4" s="5" t="s">
        <v>152</v>
      </c>
      <c r="I4" s="7">
        <f>B4*K4*M4</f>
        <v>0.73333333333333328</v>
      </c>
      <c r="J4" s="5" t="s">
        <v>47</v>
      </c>
      <c r="K4" s="13">
        <f>MIN(E4/15,1)</f>
        <v>0.73333333333333328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120</v>
      </c>
      <c r="C6" t="s">
        <v>73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Divok Maros </v>
      </c>
      <c r="F6" t="s">
        <v>459</v>
      </c>
      <c r="G6" t="s">
        <v>460</v>
      </c>
      <c r="H6">
        <v>7678</v>
      </c>
      <c r="I6" s="6">
        <f>H6/$H$6*10000*$I$4</f>
        <v>7333.333333333333</v>
      </c>
      <c r="J6" s="10" t="s">
        <v>468</v>
      </c>
      <c r="N6" s="10" t="s">
        <v>20</v>
      </c>
    </row>
    <row r="7" spans="1:16" hidden="1" x14ac:dyDescent="0.2">
      <c r="A7">
        <v>2</v>
      </c>
      <c r="B7" t="s">
        <v>122</v>
      </c>
      <c r="C7" t="s">
        <v>129</v>
      </c>
      <c r="D7" s="4">
        <f t="shared" ref="D7:D16" si="2">SEARCH(" ",C7,1)</f>
        <v>5</v>
      </c>
      <c r="E7" s="4" t="str">
        <f t="shared" ref="E7:E16" si="3">RIGHT(C7,LEN(C7)-D7) &amp; " " &amp; LEFT(C7,D7)</f>
        <v xml:space="preserve">Novakova Dana </v>
      </c>
      <c r="F7" t="s">
        <v>411</v>
      </c>
      <c r="G7" t="s">
        <v>180</v>
      </c>
      <c r="H7">
        <v>7608</v>
      </c>
      <c r="I7" s="6">
        <f t="shared" ref="I7:I16" si="4">H7/$H$6*10000*$I$4</f>
        <v>7266.4756446991405</v>
      </c>
      <c r="J7" s="10" t="s">
        <v>468</v>
      </c>
      <c r="N7" s="10" t="s">
        <v>458</v>
      </c>
    </row>
    <row r="8" spans="1:16" x14ac:dyDescent="0.2">
      <c r="A8">
        <v>3</v>
      </c>
      <c r="B8" t="s">
        <v>5</v>
      </c>
      <c r="C8" t="s">
        <v>172</v>
      </c>
      <c r="D8" s="4">
        <f t="shared" si="2"/>
        <v>9</v>
      </c>
      <c r="E8" s="4" t="str">
        <f t="shared" si="3"/>
        <v xml:space="preserve">Divokova Viktoria </v>
      </c>
      <c r="F8" t="s">
        <v>173</v>
      </c>
      <c r="G8" t="s">
        <v>32</v>
      </c>
      <c r="H8">
        <v>7070</v>
      </c>
      <c r="I8" s="6">
        <f t="shared" si="4"/>
        <v>6752.6265520534853</v>
      </c>
      <c r="J8" s="10" t="s">
        <v>468</v>
      </c>
      <c r="N8" s="10" t="s">
        <v>20</v>
      </c>
    </row>
    <row r="9" spans="1:16" hidden="1" x14ac:dyDescent="0.2">
      <c r="A9">
        <v>4</v>
      </c>
      <c r="B9" t="s">
        <v>130</v>
      </c>
      <c r="C9" t="s">
        <v>66</v>
      </c>
      <c r="D9" s="4">
        <f t="shared" si="2"/>
        <v>5</v>
      </c>
      <c r="E9" s="4" t="str">
        <f t="shared" si="3"/>
        <v xml:space="preserve">Treslova Jana </v>
      </c>
      <c r="F9" t="s">
        <v>461</v>
      </c>
      <c r="G9" t="s">
        <v>181</v>
      </c>
      <c r="H9">
        <v>6939</v>
      </c>
      <c r="I9" s="6">
        <f t="shared" si="4"/>
        <v>6627.5071633237822</v>
      </c>
      <c r="J9" s="10" t="s">
        <v>468</v>
      </c>
      <c r="N9" s="10" t="s">
        <v>458</v>
      </c>
    </row>
    <row r="10" spans="1:16" x14ac:dyDescent="0.2">
      <c r="A10">
        <v>5</v>
      </c>
      <c r="B10" t="s">
        <v>8</v>
      </c>
      <c r="C10" t="s">
        <v>79</v>
      </c>
      <c r="D10" s="4">
        <f t="shared" si="2"/>
        <v>8</v>
      </c>
      <c r="E10" s="4" t="str">
        <f t="shared" si="3"/>
        <v xml:space="preserve">Jancik Dominik </v>
      </c>
      <c r="F10" t="s">
        <v>12</v>
      </c>
      <c r="G10" t="s">
        <v>22</v>
      </c>
      <c r="H10">
        <v>6804</v>
      </c>
      <c r="I10" s="6">
        <f t="shared" si="4"/>
        <v>6498.5673352435524</v>
      </c>
      <c r="J10" s="10" t="s">
        <v>468</v>
      </c>
      <c r="N10" s="10" t="s">
        <v>20</v>
      </c>
    </row>
    <row r="11" spans="1:16" hidden="1" x14ac:dyDescent="0.2">
      <c r="A11">
        <v>6</v>
      </c>
      <c r="B11" t="s">
        <v>75</v>
      </c>
      <c r="C11" t="s">
        <v>21</v>
      </c>
      <c r="D11" s="4">
        <f t="shared" si="2"/>
        <v>5</v>
      </c>
      <c r="E11" s="4" t="str">
        <f t="shared" si="3"/>
        <v xml:space="preserve">Kusbach Jiri </v>
      </c>
      <c r="F11" t="s">
        <v>462</v>
      </c>
      <c r="G11" t="s">
        <v>463</v>
      </c>
      <c r="H11">
        <v>6723</v>
      </c>
      <c r="I11" s="6">
        <f t="shared" si="4"/>
        <v>6421.2034383954151</v>
      </c>
      <c r="J11" s="10" t="s">
        <v>468</v>
      </c>
      <c r="N11" s="10" t="s">
        <v>458</v>
      </c>
    </row>
    <row r="12" spans="1:16" x14ac:dyDescent="0.2">
      <c r="A12">
        <v>7</v>
      </c>
      <c r="B12" t="s">
        <v>42</v>
      </c>
      <c r="C12" t="s">
        <v>88</v>
      </c>
      <c r="D12" s="4">
        <f t="shared" si="2"/>
        <v>6</v>
      </c>
      <c r="E12" s="4" t="str">
        <f t="shared" si="3"/>
        <v xml:space="preserve">Arpas Tibor </v>
      </c>
      <c r="F12" t="s">
        <v>421</v>
      </c>
      <c r="G12" t="s">
        <v>22</v>
      </c>
      <c r="H12">
        <v>6502</v>
      </c>
      <c r="I12" s="6">
        <f t="shared" si="4"/>
        <v>6210.1241642788918</v>
      </c>
      <c r="J12" s="10" t="s">
        <v>468</v>
      </c>
      <c r="N12" s="10" t="s">
        <v>20</v>
      </c>
    </row>
    <row r="13" spans="1:16" hidden="1" x14ac:dyDescent="0.2">
      <c r="A13">
        <v>8</v>
      </c>
      <c r="B13" t="s">
        <v>127</v>
      </c>
      <c r="C13" t="s">
        <v>319</v>
      </c>
      <c r="D13" s="4">
        <f t="shared" si="2"/>
        <v>9</v>
      </c>
      <c r="E13" s="4" t="str">
        <f t="shared" si="3"/>
        <v xml:space="preserve">Valecko Slavomir </v>
      </c>
      <c r="F13" t="s">
        <v>464</v>
      </c>
      <c r="G13" t="s">
        <v>7</v>
      </c>
      <c r="H13">
        <v>6421</v>
      </c>
      <c r="I13" s="6">
        <f t="shared" si="4"/>
        <v>6132.7602674307545</v>
      </c>
      <c r="J13" s="10" t="s">
        <v>468</v>
      </c>
      <c r="N13" s="10" t="s">
        <v>458</v>
      </c>
    </row>
    <row r="14" spans="1:16" x14ac:dyDescent="0.2">
      <c r="A14">
        <v>9</v>
      </c>
      <c r="B14" t="s">
        <v>406</v>
      </c>
      <c r="C14" t="s">
        <v>92</v>
      </c>
      <c r="D14" s="4">
        <f t="shared" si="2"/>
        <v>6</v>
      </c>
      <c r="E14" s="4" t="str">
        <f t="shared" si="3"/>
        <v xml:space="preserve">Janoska Peter </v>
      </c>
      <c r="F14" t="s">
        <v>421</v>
      </c>
      <c r="G14" t="s">
        <v>465</v>
      </c>
      <c r="H14">
        <v>5823</v>
      </c>
      <c r="I14" s="6">
        <f t="shared" si="4"/>
        <v>5561.604584527221</v>
      </c>
      <c r="J14" s="10" t="s">
        <v>468</v>
      </c>
      <c r="N14" s="10" t="s">
        <v>20</v>
      </c>
    </row>
    <row r="15" spans="1:16" hidden="1" x14ac:dyDescent="0.2">
      <c r="A15">
        <v>10</v>
      </c>
      <c r="B15" t="s">
        <v>224</v>
      </c>
      <c r="C15" t="s">
        <v>323</v>
      </c>
      <c r="D15" s="4">
        <f t="shared" si="2"/>
        <v>8</v>
      </c>
      <c r="E15" s="4" t="str">
        <f t="shared" si="3"/>
        <v xml:space="preserve">Bartonik Oldrich </v>
      </c>
      <c r="F15" t="s">
        <v>462</v>
      </c>
      <c r="G15" t="s">
        <v>466</v>
      </c>
      <c r="H15">
        <v>4833</v>
      </c>
      <c r="I15" s="6">
        <f t="shared" si="4"/>
        <v>4616.0458452722069</v>
      </c>
      <c r="J15" s="10" t="s">
        <v>468</v>
      </c>
      <c r="N15" s="10" t="s">
        <v>458</v>
      </c>
    </row>
    <row r="16" spans="1:16" x14ac:dyDescent="0.2">
      <c r="A16">
        <v>11</v>
      </c>
      <c r="B16" t="s">
        <v>131</v>
      </c>
      <c r="C16" t="s">
        <v>165</v>
      </c>
      <c r="D16" s="4">
        <f t="shared" si="2"/>
        <v>6</v>
      </c>
      <c r="E16" s="4" t="str">
        <f t="shared" si="3"/>
        <v xml:space="preserve">Pesko Jozef </v>
      </c>
      <c r="F16" t="s">
        <v>421</v>
      </c>
      <c r="G16" t="s">
        <v>467</v>
      </c>
      <c r="H16">
        <v>4359</v>
      </c>
      <c r="I16" s="6">
        <f t="shared" si="4"/>
        <v>4163.3237822349574</v>
      </c>
      <c r="J16" s="10" t="s">
        <v>468</v>
      </c>
      <c r="N16" s="10" t="s">
        <v>20</v>
      </c>
    </row>
    <row r="17" spans="4:14" x14ac:dyDescent="0.2">
      <c r="D17" s="4"/>
      <c r="E17" s="4"/>
      <c r="I17" s="6"/>
      <c r="J17" s="10"/>
      <c r="N17" s="10"/>
    </row>
    <row r="18" spans="4:14" x14ac:dyDescent="0.2">
      <c r="D18" s="4"/>
      <c r="E18" s="4"/>
      <c r="I18" s="6"/>
      <c r="J18" s="10"/>
      <c r="N18" s="10"/>
    </row>
    <row r="19" spans="4:14" x14ac:dyDescent="0.2">
      <c r="D19" s="4"/>
      <c r="E19" s="4"/>
      <c r="I19" s="6"/>
      <c r="J19" s="10"/>
      <c r="N19" s="10"/>
    </row>
    <row r="20" spans="4:14" x14ac:dyDescent="0.2">
      <c r="D20" s="4"/>
      <c r="E20" s="4"/>
      <c r="I20" s="6"/>
      <c r="J20" s="10"/>
      <c r="N20" s="10"/>
    </row>
    <row r="21" spans="4:14" x14ac:dyDescent="0.2">
      <c r="D21" s="4"/>
      <c r="E21" s="4"/>
      <c r="I21" s="6"/>
      <c r="J21" s="10"/>
      <c r="N21" s="10"/>
    </row>
    <row r="22" spans="4:14" x14ac:dyDescent="0.2">
      <c r="D22" s="4"/>
      <c r="E22" s="4"/>
      <c r="I22" s="6"/>
      <c r="J22" s="10"/>
      <c r="N22" s="10"/>
    </row>
    <row r="23" spans="4:14" x14ac:dyDescent="0.2">
      <c r="D23" s="4"/>
      <c r="E23" s="4"/>
      <c r="I23" s="6"/>
      <c r="J23" s="10"/>
      <c r="N23" s="10"/>
    </row>
    <row r="24" spans="4:14" x14ac:dyDescent="0.2">
      <c r="D24" s="4"/>
      <c r="E24" s="4"/>
      <c r="I24" s="6"/>
      <c r="J24" s="10"/>
      <c r="N24" s="10"/>
    </row>
    <row r="25" spans="4:14" x14ac:dyDescent="0.2">
      <c r="D25" s="4"/>
      <c r="E25" s="4"/>
      <c r="I25" s="6"/>
      <c r="J25" s="10"/>
      <c r="N25" s="10"/>
    </row>
    <row r="26" spans="4:14" x14ac:dyDescent="0.2">
      <c r="D26" s="4"/>
      <c r="E26" s="4"/>
      <c r="I26" s="6"/>
      <c r="J26" s="10"/>
      <c r="N26" s="10"/>
    </row>
    <row r="27" spans="4:14" x14ac:dyDescent="0.2">
      <c r="D27" s="4"/>
      <c r="E27" s="4"/>
      <c r="I27" s="6"/>
      <c r="J27" s="10"/>
      <c r="N27" s="10"/>
    </row>
    <row r="28" spans="4:14" x14ac:dyDescent="0.2">
      <c r="D28" s="4"/>
      <c r="E28" s="4"/>
      <c r="I28" s="6"/>
      <c r="J28" s="10"/>
      <c r="N28" s="10"/>
    </row>
    <row r="29" spans="4:14" x14ac:dyDescent="0.2">
      <c r="D29" s="4"/>
      <c r="E29" s="4"/>
      <c r="I29" s="6"/>
      <c r="J29" s="10"/>
      <c r="N29" s="10"/>
    </row>
    <row r="30" spans="4:14" x14ac:dyDescent="0.2">
      <c r="D30" s="4"/>
      <c r="E30" s="4"/>
      <c r="I30" s="6"/>
      <c r="J30" s="10"/>
      <c r="N30" s="10"/>
    </row>
  </sheetData>
  <autoFilter ref="N5:N16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0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20.85546875" bestFit="1" customWidth="1"/>
    <col min="4" max="4" width="2.5703125" bestFit="1" customWidth="1"/>
    <col min="5" max="5" width="20.28515625" bestFit="1" customWidth="1"/>
    <col min="6" max="6" width="21.7109375" bestFit="1" customWidth="1"/>
    <col min="7" max="7" width="11.7109375" bestFit="1" customWidth="1"/>
    <col min="8" max="8" width="5.5703125" bestFit="1" customWidth="1"/>
    <col min="9" max="9" width="16.7109375" bestFit="1" customWidth="1"/>
    <col min="10" max="10" width="15.8554687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3" customWidth="1"/>
    <col min="16" max="16" width="4.85546875" customWidth="1"/>
    <col min="17" max="17" width="20.85546875" customWidth="1"/>
    <col min="18" max="18" width="21.7109375" customWidth="1"/>
    <col min="19" max="19" width="15.140625" customWidth="1"/>
    <col min="20" max="20" width="8.7109375" customWidth="1"/>
    <col min="21" max="21" width="6" customWidth="1"/>
    <col min="22" max="25" width="7.7109375" customWidth="1"/>
    <col min="26" max="26" width="8.28515625" customWidth="1"/>
    <col min="27" max="27" width="7.7109375" customWidth="1"/>
    <col min="28" max="29" width="8.28515625" customWidth="1"/>
    <col min="30" max="30" width="7.7109375" customWidth="1"/>
    <col min="31" max="32" width="8.28515625" customWidth="1"/>
    <col min="33" max="33" width="7.7109375" customWidth="1"/>
    <col min="34" max="34" width="5" bestFit="1" customWidth="1"/>
  </cols>
  <sheetData>
    <row r="1" spans="1:16" s="14" customFormat="1" ht="18" x14ac:dyDescent="0.25">
      <c r="A1" s="15" t="s">
        <v>409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410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340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456</v>
      </c>
      <c r="C4" s="5" t="s">
        <v>45</v>
      </c>
      <c r="D4" s="5"/>
      <c r="E4" s="13">
        <v>18</v>
      </c>
      <c r="F4" s="5" t="s">
        <v>46</v>
      </c>
      <c r="G4" s="13">
        <v>13</v>
      </c>
      <c r="H4" s="5" t="s">
        <v>152</v>
      </c>
      <c r="I4" s="7">
        <f>B4*K4*M4</f>
        <v>1</v>
      </c>
      <c r="J4" s="5" t="s">
        <v>47</v>
      </c>
      <c r="K4" s="13">
        <f>MIN(E4/15,1)</f>
        <v>1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155</v>
      </c>
      <c r="C6" t="s">
        <v>469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Mracek Roman </v>
      </c>
      <c r="F6" t="s">
        <v>470</v>
      </c>
      <c r="G6" t="s">
        <v>471</v>
      </c>
      <c r="H6">
        <v>7750</v>
      </c>
      <c r="I6" s="6">
        <f>H6/$H$6*10000*$I$4</f>
        <v>10000</v>
      </c>
      <c r="J6" s="10" t="s">
        <v>506</v>
      </c>
      <c r="N6" s="10" t="s">
        <v>20</v>
      </c>
    </row>
    <row r="7" spans="1:16" x14ac:dyDescent="0.2">
      <c r="A7">
        <v>2</v>
      </c>
      <c r="B7">
        <v>3</v>
      </c>
      <c r="C7" t="s">
        <v>169</v>
      </c>
      <c r="D7" s="4">
        <f t="shared" ref="D7:D25" si="2">SEARCH(" ",C7,1)</f>
        <v>9</v>
      </c>
      <c r="E7" s="4" t="str">
        <f t="shared" ref="E7:E25" si="3">RIGHT(C7,LEN(C7)-D7) &amp; " " &amp; LEFT(C7,D7)</f>
        <v xml:space="preserve">Foltin Vladimir </v>
      </c>
      <c r="F7" t="s">
        <v>421</v>
      </c>
      <c r="G7" t="s">
        <v>472</v>
      </c>
      <c r="H7">
        <v>7325</v>
      </c>
      <c r="I7" s="6">
        <f t="shared" ref="I7:I24" si="4">H7/$H$6*10000*$I$4</f>
        <v>9451.6129032258068</v>
      </c>
      <c r="J7" s="10" t="s">
        <v>506</v>
      </c>
      <c r="N7" s="10" t="s">
        <v>20</v>
      </c>
    </row>
    <row r="8" spans="1:16" x14ac:dyDescent="0.2">
      <c r="A8">
        <v>3</v>
      </c>
      <c r="B8" t="s">
        <v>473</v>
      </c>
      <c r="C8" t="s">
        <v>474</v>
      </c>
      <c r="D8" s="4">
        <f t="shared" si="2"/>
        <v>6</v>
      </c>
      <c r="E8" s="4" t="str">
        <f t="shared" si="3"/>
        <v xml:space="preserve">Bobok Tomas </v>
      </c>
      <c r="F8" t="s">
        <v>41</v>
      </c>
      <c r="G8" t="s">
        <v>475</v>
      </c>
      <c r="H8">
        <v>6739</v>
      </c>
      <c r="I8" s="6">
        <f t="shared" si="4"/>
        <v>8695.4838709677424</v>
      </c>
      <c r="J8" s="10" t="s">
        <v>506</v>
      </c>
      <c r="N8" s="10" t="s">
        <v>20</v>
      </c>
    </row>
    <row r="9" spans="1:16" x14ac:dyDescent="0.2">
      <c r="A9">
        <v>4</v>
      </c>
      <c r="B9" t="s">
        <v>221</v>
      </c>
      <c r="C9" t="s">
        <v>23</v>
      </c>
      <c r="D9" s="4">
        <f t="shared" si="2"/>
        <v>6</v>
      </c>
      <c r="E9" s="4" t="str">
        <f t="shared" si="3"/>
        <v xml:space="preserve">Benedikt Lukas </v>
      </c>
      <c r="F9" t="s">
        <v>145</v>
      </c>
      <c r="G9" t="s">
        <v>476</v>
      </c>
      <c r="H9">
        <v>6516</v>
      </c>
      <c r="I9" s="6">
        <f t="shared" si="4"/>
        <v>8407.7419354838712</v>
      </c>
      <c r="J9" s="10" t="s">
        <v>506</v>
      </c>
      <c r="N9" s="10" t="s">
        <v>20</v>
      </c>
    </row>
    <row r="10" spans="1:16" x14ac:dyDescent="0.2">
      <c r="A10">
        <v>5</v>
      </c>
      <c r="B10" t="s">
        <v>477</v>
      </c>
      <c r="C10" t="s">
        <v>478</v>
      </c>
      <c r="D10" s="4">
        <f t="shared" si="2"/>
        <v>7</v>
      </c>
      <c r="E10" s="4" t="s">
        <v>503</v>
      </c>
      <c r="F10" t="s">
        <v>479</v>
      </c>
      <c r="G10" t="s">
        <v>142</v>
      </c>
      <c r="H10">
        <v>5900</v>
      </c>
      <c r="I10" s="6">
        <f t="shared" si="4"/>
        <v>7612.9032258064508</v>
      </c>
      <c r="J10" s="10" t="s">
        <v>506</v>
      </c>
      <c r="N10" s="10" t="s">
        <v>20</v>
      </c>
    </row>
    <row r="11" spans="1:16" x14ac:dyDescent="0.2">
      <c r="A11">
        <v>6</v>
      </c>
      <c r="B11" t="s">
        <v>161</v>
      </c>
      <c r="C11" t="s">
        <v>74</v>
      </c>
      <c r="D11" s="4">
        <f t="shared" si="2"/>
        <v>4</v>
      </c>
      <c r="E11" s="4" t="str">
        <f t="shared" si="3"/>
        <v xml:space="preserve">Divok Jan </v>
      </c>
      <c r="F11" t="s">
        <v>459</v>
      </c>
      <c r="G11" t="s">
        <v>480</v>
      </c>
      <c r="H11">
        <v>5768</v>
      </c>
      <c r="I11" s="6">
        <f t="shared" si="4"/>
        <v>7442.5806451612907</v>
      </c>
      <c r="J11" s="10" t="s">
        <v>506</v>
      </c>
      <c r="N11" s="10" t="s">
        <v>20</v>
      </c>
    </row>
    <row r="12" spans="1:16" x14ac:dyDescent="0.2">
      <c r="A12">
        <v>7</v>
      </c>
      <c r="B12" t="s">
        <v>481</v>
      </c>
      <c r="C12" t="s">
        <v>306</v>
      </c>
      <c r="D12" s="4">
        <f t="shared" si="2"/>
        <v>5</v>
      </c>
      <c r="E12" s="4" t="str">
        <f t="shared" si="3"/>
        <v xml:space="preserve">Cernezzi Aldo </v>
      </c>
      <c r="F12" t="s">
        <v>307</v>
      </c>
      <c r="G12" t="s">
        <v>482</v>
      </c>
      <c r="H12">
        <v>5684</v>
      </c>
      <c r="I12" s="6">
        <f t="shared" si="4"/>
        <v>7334.1935483870966</v>
      </c>
      <c r="J12" s="10" t="s">
        <v>506</v>
      </c>
      <c r="N12" s="10" t="s">
        <v>20</v>
      </c>
    </row>
    <row r="13" spans="1:16" x14ac:dyDescent="0.2">
      <c r="A13">
        <v>8</v>
      </c>
      <c r="B13" t="s">
        <v>383</v>
      </c>
      <c r="C13" t="s">
        <v>483</v>
      </c>
      <c r="D13" s="4">
        <f t="shared" si="2"/>
        <v>9</v>
      </c>
      <c r="E13" s="4" t="str">
        <f t="shared" si="3"/>
        <v xml:space="preserve">Belakova Gabriela </v>
      </c>
      <c r="F13" t="s">
        <v>484</v>
      </c>
      <c r="G13" t="s">
        <v>480</v>
      </c>
      <c r="H13">
        <v>5627</v>
      </c>
      <c r="I13" s="6">
        <f t="shared" si="4"/>
        <v>7260.645161290322</v>
      </c>
      <c r="J13" s="10" t="s">
        <v>506</v>
      </c>
      <c r="N13" s="10" t="s">
        <v>20</v>
      </c>
    </row>
    <row r="14" spans="1:16" x14ac:dyDescent="0.2">
      <c r="A14">
        <v>9</v>
      </c>
      <c r="B14" t="s">
        <v>485</v>
      </c>
      <c r="C14" t="s">
        <v>486</v>
      </c>
      <c r="D14" s="4">
        <f t="shared" si="2"/>
        <v>9</v>
      </c>
      <c r="E14" s="4" t="s">
        <v>505</v>
      </c>
      <c r="F14" t="s">
        <v>487</v>
      </c>
      <c r="G14" t="s">
        <v>142</v>
      </c>
      <c r="H14">
        <v>5615</v>
      </c>
      <c r="I14" s="6">
        <f t="shared" si="4"/>
        <v>7245.1612903225805</v>
      </c>
      <c r="J14" s="10" t="s">
        <v>506</v>
      </c>
      <c r="N14" s="10" t="s">
        <v>20</v>
      </c>
    </row>
    <row r="15" spans="1:16" x14ac:dyDescent="0.2">
      <c r="A15">
        <v>10</v>
      </c>
      <c r="B15" t="s">
        <v>488</v>
      </c>
      <c r="C15" t="s">
        <v>489</v>
      </c>
      <c r="D15" s="4">
        <f t="shared" si="2"/>
        <v>7</v>
      </c>
      <c r="E15" s="4" t="str">
        <f t="shared" si="3"/>
        <v xml:space="preserve">Niko Eduard </v>
      </c>
      <c r="F15" t="s">
        <v>490</v>
      </c>
      <c r="G15" t="s">
        <v>475</v>
      </c>
      <c r="H15">
        <v>5472</v>
      </c>
      <c r="I15" s="6">
        <f t="shared" si="4"/>
        <v>7060.645161290322</v>
      </c>
      <c r="J15" s="10" t="s">
        <v>506</v>
      </c>
      <c r="N15" s="10" t="s">
        <v>20</v>
      </c>
    </row>
    <row r="16" spans="1:16" x14ac:dyDescent="0.2">
      <c r="A16">
        <v>11</v>
      </c>
      <c r="B16" t="s">
        <v>204</v>
      </c>
      <c r="C16" t="s">
        <v>491</v>
      </c>
      <c r="D16" s="4"/>
      <c r="E16" s="4" t="s">
        <v>222</v>
      </c>
      <c r="F16" t="s">
        <v>418</v>
      </c>
      <c r="G16" t="s">
        <v>91</v>
      </c>
      <c r="H16">
        <v>5225</v>
      </c>
      <c r="I16" s="6">
        <f t="shared" si="4"/>
        <v>6741.9354838709678</v>
      </c>
      <c r="J16" s="10" t="s">
        <v>506</v>
      </c>
      <c r="N16" s="10" t="s">
        <v>20</v>
      </c>
    </row>
    <row r="17" spans="1:14" x14ac:dyDescent="0.2">
      <c r="A17">
        <v>12</v>
      </c>
      <c r="B17" t="s">
        <v>210</v>
      </c>
      <c r="C17" t="s">
        <v>143</v>
      </c>
      <c r="D17" s="4">
        <f t="shared" si="2"/>
        <v>5</v>
      </c>
      <c r="E17" s="4" t="str">
        <f t="shared" si="3"/>
        <v xml:space="preserve">Krejcirik Petr </v>
      </c>
      <c r="F17" t="s">
        <v>128</v>
      </c>
      <c r="G17" t="s">
        <v>492</v>
      </c>
      <c r="H17">
        <v>4716</v>
      </c>
      <c r="I17" s="6">
        <f t="shared" si="4"/>
        <v>6085.1612903225805</v>
      </c>
      <c r="J17" s="10" t="s">
        <v>506</v>
      </c>
      <c r="N17" s="10" t="s">
        <v>20</v>
      </c>
    </row>
    <row r="18" spans="1:14" x14ac:dyDescent="0.2">
      <c r="A18">
        <v>13</v>
      </c>
      <c r="B18" t="s">
        <v>384</v>
      </c>
      <c r="C18" t="s">
        <v>338</v>
      </c>
      <c r="D18" s="4">
        <f t="shared" si="2"/>
        <v>6</v>
      </c>
      <c r="E18" s="4" t="str">
        <f t="shared" si="3"/>
        <v xml:space="preserve">Cerny Pavol </v>
      </c>
      <c r="F18" t="s">
        <v>76</v>
      </c>
      <c r="G18" t="s">
        <v>493</v>
      </c>
      <c r="H18">
        <v>4681</v>
      </c>
      <c r="I18" s="6">
        <f t="shared" si="4"/>
        <v>6040</v>
      </c>
      <c r="J18" s="10" t="s">
        <v>506</v>
      </c>
      <c r="N18" s="10" t="s">
        <v>20</v>
      </c>
    </row>
    <row r="19" spans="1:14" x14ac:dyDescent="0.2">
      <c r="A19">
        <v>14</v>
      </c>
      <c r="B19" t="s">
        <v>67</v>
      </c>
      <c r="C19" t="s">
        <v>53</v>
      </c>
      <c r="D19" s="4">
        <f t="shared" si="2"/>
        <v>9</v>
      </c>
      <c r="E19" s="4" t="str">
        <f t="shared" si="3"/>
        <v xml:space="preserve">Laho Benedikt </v>
      </c>
      <c r="F19" t="s">
        <v>470</v>
      </c>
      <c r="G19" t="s">
        <v>475</v>
      </c>
      <c r="H19">
        <v>4430</v>
      </c>
      <c r="I19" s="6">
        <f t="shared" si="4"/>
        <v>5716.1290322580653</v>
      </c>
      <c r="J19" s="10" t="s">
        <v>506</v>
      </c>
      <c r="N19" s="10" t="s">
        <v>20</v>
      </c>
    </row>
    <row r="20" spans="1:14" x14ac:dyDescent="0.2">
      <c r="A20">
        <v>15</v>
      </c>
      <c r="B20" t="s">
        <v>494</v>
      </c>
      <c r="C20" t="s">
        <v>335</v>
      </c>
      <c r="D20" s="4">
        <f t="shared" si="2"/>
        <v>6</v>
      </c>
      <c r="E20" s="4" t="str">
        <f t="shared" si="3"/>
        <v xml:space="preserve">Abonyi Peter </v>
      </c>
      <c r="F20" t="s">
        <v>495</v>
      </c>
      <c r="G20" t="s">
        <v>496</v>
      </c>
      <c r="H20">
        <v>4253</v>
      </c>
      <c r="I20" s="6">
        <f t="shared" si="4"/>
        <v>5487.7419354838712</v>
      </c>
      <c r="J20" s="10" t="s">
        <v>506</v>
      </c>
      <c r="N20" s="10" t="s">
        <v>20</v>
      </c>
    </row>
    <row r="21" spans="1:14" x14ac:dyDescent="0.2">
      <c r="A21">
        <v>16</v>
      </c>
      <c r="B21" t="s">
        <v>26</v>
      </c>
      <c r="C21" t="s">
        <v>497</v>
      </c>
      <c r="D21" s="4">
        <f t="shared" si="2"/>
        <v>6</v>
      </c>
      <c r="E21" s="4" t="s">
        <v>504</v>
      </c>
      <c r="F21" t="s">
        <v>421</v>
      </c>
      <c r="G21" t="s">
        <v>220</v>
      </c>
      <c r="H21">
        <v>4143</v>
      </c>
      <c r="I21" s="6">
        <f t="shared" si="4"/>
        <v>5345.8064516129034</v>
      </c>
      <c r="J21" s="10" t="s">
        <v>506</v>
      </c>
      <c r="N21" s="10" t="s">
        <v>20</v>
      </c>
    </row>
    <row r="22" spans="1:14" hidden="1" x14ac:dyDescent="0.2">
      <c r="A22">
        <v>17</v>
      </c>
      <c r="B22" t="s">
        <v>498</v>
      </c>
      <c r="C22" t="s">
        <v>386</v>
      </c>
      <c r="D22" s="4">
        <f t="shared" si="2"/>
        <v>8</v>
      </c>
      <c r="E22" s="4" t="str">
        <f t="shared" si="3"/>
        <v xml:space="preserve">Doupal Lubomir </v>
      </c>
      <c r="F22" t="s">
        <v>499</v>
      </c>
      <c r="G22" t="s">
        <v>500</v>
      </c>
      <c r="H22">
        <v>3725</v>
      </c>
      <c r="I22" s="6">
        <f t="shared" si="4"/>
        <v>4806.4516129032263</v>
      </c>
      <c r="J22" s="10" t="s">
        <v>506</v>
      </c>
      <c r="N22" s="10" t="s">
        <v>458</v>
      </c>
    </row>
    <row r="23" spans="1:14" x14ac:dyDescent="0.2">
      <c r="A23">
        <v>18</v>
      </c>
      <c r="B23" t="s">
        <v>217</v>
      </c>
      <c r="C23" t="s">
        <v>218</v>
      </c>
      <c r="D23" s="4">
        <f t="shared" si="2"/>
        <v>6</v>
      </c>
      <c r="E23" s="4" t="str">
        <f t="shared" si="3"/>
        <v xml:space="preserve">Lojdl Milan </v>
      </c>
      <c r="F23" t="s">
        <v>412</v>
      </c>
      <c r="G23" t="s">
        <v>500</v>
      </c>
      <c r="H23">
        <v>3416</v>
      </c>
      <c r="I23" s="6">
        <f t="shared" si="4"/>
        <v>4407.7419354838712</v>
      </c>
      <c r="J23" s="10" t="s">
        <v>506</v>
      </c>
      <c r="N23" s="10" t="s">
        <v>20</v>
      </c>
    </row>
    <row r="24" spans="1:14" hidden="1" x14ac:dyDescent="0.2">
      <c r="A24">
        <v>19</v>
      </c>
      <c r="B24" t="s">
        <v>339</v>
      </c>
      <c r="C24" t="s">
        <v>144</v>
      </c>
      <c r="D24" s="4">
        <f t="shared" si="2"/>
        <v>6</v>
      </c>
      <c r="E24" s="4" t="str">
        <f t="shared" si="3"/>
        <v xml:space="preserve">Pokorny Peter </v>
      </c>
      <c r="F24" t="s">
        <v>418</v>
      </c>
      <c r="G24" t="s">
        <v>325</v>
      </c>
      <c r="H24">
        <v>0</v>
      </c>
      <c r="I24" s="6">
        <f t="shared" si="4"/>
        <v>0</v>
      </c>
      <c r="J24" s="10" t="s">
        <v>506</v>
      </c>
      <c r="N24" s="10" t="s">
        <v>458</v>
      </c>
    </row>
    <row r="25" spans="1:14" x14ac:dyDescent="0.2">
      <c r="A25">
        <v>19</v>
      </c>
      <c r="B25" t="s">
        <v>212</v>
      </c>
      <c r="C25" t="s">
        <v>337</v>
      </c>
      <c r="D25" s="4">
        <f t="shared" si="2"/>
        <v>5</v>
      </c>
      <c r="E25" s="4" t="str">
        <f t="shared" si="3"/>
        <v xml:space="preserve">Hotovy Petr </v>
      </c>
      <c r="F25" t="s">
        <v>501</v>
      </c>
      <c r="G25" t="s">
        <v>502</v>
      </c>
      <c r="H25">
        <v>0</v>
      </c>
      <c r="I25" s="6"/>
      <c r="J25" s="10"/>
      <c r="N25" s="10"/>
    </row>
    <row r="26" spans="1:14" x14ac:dyDescent="0.2">
      <c r="D26" s="4"/>
      <c r="E26" s="4"/>
      <c r="I26" s="6"/>
      <c r="J26" s="10"/>
      <c r="N26" s="10"/>
    </row>
    <row r="27" spans="1:14" x14ac:dyDescent="0.2">
      <c r="D27" s="4"/>
      <c r="E27" s="4"/>
      <c r="I27" s="6"/>
      <c r="J27" s="10"/>
      <c r="N27" s="10"/>
    </row>
    <row r="28" spans="1:14" x14ac:dyDescent="0.2">
      <c r="D28" s="4"/>
      <c r="E28" s="4"/>
      <c r="I28" s="6"/>
      <c r="J28" s="10"/>
      <c r="N28" s="10"/>
    </row>
    <row r="29" spans="1:14" x14ac:dyDescent="0.2">
      <c r="D29" s="4"/>
      <c r="E29" s="4"/>
      <c r="I29" s="6"/>
      <c r="J29" s="10"/>
      <c r="N29" s="10"/>
    </row>
    <row r="30" spans="1:14" x14ac:dyDescent="0.2">
      <c r="D30" s="4"/>
      <c r="E30" s="4"/>
      <c r="I30" s="6"/>
      <c r="J30" s="10"/>
      <c r="N30" s="10"/>
    </row>
  </sheetData>
  <autoFilter ref="N5:N24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20.85546875" bestFit="1" customWidth="1"/>
    <col min="4" max="4" width="3.85546875" bestFit="1" customWidth="1"/>
    <col min="5" max="5" width="20.28515625" bestFit="1" customWidth="1"/>
    <col min="6" max="6" width="21.7109375" bestFit="1" customWidth="1"/>
    <col min="7" max="7" width="11.7109375" bestFit="1" customWidth="1"/>
    <col min="8" max="8" width="5.5703125" bestFit="1" customWidth="1"/>
    <col min="9" max="9" width="16.7109375" bestFit="1" customWidth="1"/>
    <col min="10" max="10" width="15.8554687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3" customWidth="1"/>
    <col min="16" max="16" width="4.85546875" customWidth="1"/>
    <col min="17" max="17" width="3.5703125" customWidth="1"/>
    <col min="18" max="18" width="4.7109375" customWidth="1"/>
    <col min="19" max="19" width="19.140625" customWidth="1"/>
    <col min="20" max="20" width="22" customWidth="1"/>
    <col min="21" max="21" width="14.85546875" customWidth="1"/>
    <col min="22" max="22" width="8.7109375" customWidth="1"/>
    <col min="23" max="23" width="6" customWidth="1"/>
    <col min="24" max="24" width="8.28515625" customWidth="1"/>
    <col min="25" max="27" width="7.7109375" customWidth="1"/>
    <col min="28" max="29" width="8.28515625" customWidth="1"/>
    <col min="30" max="30" width="9.85546875" customWidth="1"/>
    <col min="31" max="31" width="8.28515625" customWidth="1"/>
    <col min="32" max="33" width="7.7109375" customWidth="1"/>
    <col min="34" max="34" width="5" bestFit="1" customWidth="1"/>
  </cols>
  <sheetData>
    <row r="1" spans="1:16" s="14" customFormat="1" ht="18" x14ac:dyDescent="0.25">
      <c r="A1" s="15" t="s">
        <v>409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410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507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545</v>
      </c>
      <c r="C4" s="5" t="s">
        <v>45</v>
      </c>
      <c r="D4" s="5"/>
      <c r="E4" s="13">
        <v>19</v>
      </c>
      <c r="F4" s="5" t="s">
        <v>46</v>
      </c>
      <c r="G4" s="13">
        <v>12</v>
      </c>
      <c r="H4" s="5" t="s">
        <v>152</v>
      </c>
      <c r="I4" s="7">
        <f>B4*K4*M4</f>
        <v>0.7</v>
      </c>
      <c r="J4" s="5" t="s">
        <v>47</v>
      </c>
      <c r="K4" s="13">
        <f>MIN(E4/15,1)</f>
        <v>1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508</v>
      </c>
      <c r="C6" t="s">
        <v>509</v>
      </c>
      <c r="D6" s="4">
        <f t="shared" ref="D6:D26" si="0">SEARCH(" ",C6,1)</f>
        <v>6</v>
      </c>
      <c r="E6" s="4" t="str">
        <f t="shared" ref="E6:E26" si="1">RIGHT(C6,LEN(C6)-D6) &amp; " " &amp; LEFT(C6,D6)</f>
        <v xml:space="preserve">Zubak Dusan </v>
      </c>
      <c r="F6" t="s">
        <v>429</v>
      </c>
      <c r="G6" t="s">
        <v>10</v>
      </c>
      <c r="H6">
        <v>7358</v>
      </c>
      <c r="I6" s="6">
        <f>H6/$H$6*10000*$I$4</f>
        <v>7000</v>
      </c>
      <c r="J6" s="10" t="s">
        <v>507</v>
      </c>
      <c r="N6" s="10" t="s">
        <v>20</v>
      </c>
    </row>
    <row r="7" spans="1:16" x14ac:dyDescent="0.2">
      <c r="A7">
        <v>2</v>
      </c>
      <c r="B7" t="s">
        <v>510</v>
      </c>
      <c r="C7" t="s">
        <v>511</v>
      </c>
      <c r="D7" s="4"/>
      <c r="E7" s="4" t="s">
        <v>547</v>
      </c>
      <c r="F7" t="s">
        <v>512</v>
      </c>
      <c r="G7" t="s">
        <v>513</v>
      </c>
      <c r="H7">
        <v>6967</v>
      </c>
      <c r="I7" s="6">
        <f t="shared" ref="I7:I26" si="2">H7/$H$6*10000*$I$4</f>
        <v>6628.0239195433542</v>
      </c>
      <c r="J7" s="10" t="s">
        <v>507</v>
      </c>
      <c r="N7" s="10" t="s">
        <v>20</v>
      </c>
    </row>
    <row r="8" spans="1:16" x14ac:dyDescent="0.2">
      <c r="A8">
        <v>3</v>
      </c>
      <c r="B8" t="s">
        <v>202</v>
      </c>
      <c r="C8" t="s">
        <v>514</v>
      </c>
      <c r="D8" s="4">
        <f t="shared" si="0"/>
        <v>8</v>
      </c>
      <c r="E8" s="4" t="str">
        <f t="shared" si="1"/>
        <v xml:space="preserve">Spaniel Oldrich </v>
      </c>
      <c r="F8" t="s">
        <v>418</v>
      </c>
      <c r="G8" t="s">
        <v>31</v>
      </c>
      <c r="H8">
        <v>6631</v>
      </c>
      <c r="I8" s="6">
        <f t="shared" si="2"/>
        <v>6308.3718401739598</v>
      </c>
      <c r="J8" s="10" t="s">
        <v>507</v>
      </c>
      <c r="N8" s="10" t="s">
        <v>20</v>
      </c>
    </row>
    <row r="9" spans="1:16" x14ac:dyDescent="0.2">
      <c r="A9">
        <v>4</v>
      </c>
      <c r="B9" t="s">
        <v>515</v>
      </c>
      <c r="C9" t="s">
        <v>516</v>
      </c>
      <c r="D9" s="4">
        <f t="shared" si="0"/>
        <v>9</v>
      </c>
      <c r="E9" s="4" t="s">
        <v>548</v>
      </c>
      <c r="F9" t="s">
        <v>415</v>
      </c>
      <c r="G9" t="s">
        <v>350</v>
      </c>
      <c r="H9">
        <v>6600</v>
      </c>
      <c r="I9" s="6">
        <f t="shared" si="2"/>
        <v>6278.8801304702365</v>
      </c>
      <c r="J9" s="10" t="s">
        <v>507</v>
      </c>
      <c r="N9" s="10" t="s">
        <v>20</v>
      </c>
    </row>
    <row r="10" spans="1:16" x14ac:dyDescent="0.2">
      <c r="A10">
        <v>5</v>
      </c>
      <c r="B10" t="s">
        <v>155</v>
      </c>
      <c r="C10" t="s">
        <v>517</v>
      </c>
      <c r="D10" s="4">
        <f t="shared" si="0"/>
        <v>6</v>
      </c>
      <c r="E10" s="4" t="str">
        <f t="shared" si="1"/>
        <v xml:space="preserve">Borcha Juraj </v>
      </c>
      <c r="F10" t="s">
        <v>429</v>
      </c>
      <c r="G10" t="s">
        <v>6</v>
      </c>
      <c r="H10">
        <v>6591</v>
      </c>
      <c r="I10" s="6">
        <f t="shared" si="2"/>
        <v>6270.318021201414</v>
      </c>
      <c r="J10" s="10" t="s">
        <v>507</v>
      </c>
      <c r="N10" s="10" t="s">
        <v>20</v>
      </c>
    </row>
    <row r="11" spans="1:16" x14ac:dyDescent="0.2">
      <c r="A11">
        <v>6</v>
      </c>
      <c r="B11" t="s">
        <v>51</v>
      </c>
      <c r="C11" t="s">
        <v>518</v>
      </c>
      <c r="D11" s="4">
        <f t="shared" si="0"/>
        <v>7</v>
      </c>
      <c r="E11" s="4" t="str">
        <f t="shared" si="1"/>
        <v xml:space="preserve">Toman Martin </v>
      </c>
      <c r="F11" t="s">
        <v>445</v>
      </c>
      <c r="G11" t="s">
        <v>519</v>
      </c>
      <c r="H11">
        <v>6414</v>
      </c>
      <c r="I11" s="6">
        <f t="shared" si="2"/>
        <v>6101.9298722478934</v>
      </c>
      <c r="J11" s="10" t="s">
        <v>507</v>
      </c>
      <c r="N11" s="10" t="s">
        <v>20</v>
      </c>
    </row>
    <row r="12" spans="1:16" x14ac:dyDescent="0.2">
      <c r="A12">
        <v>7</v>
      </c>
      <c r="B12">
        <v>82</v>
      </c>
      <c r="C12" t="s">
        <v>520</v>
      </c>
      <c r="D12" s="4">
        <f t="shared" si="0"/>
        <v>4</v>
      </c>
      <c r="E12" s="4" t="str">
        <f t="shared" si="1"/>
        <v xml:space="preserve">Zubak Jan </v>
      </c>
      <c r="F12" t="s">
        <v>429</v>
      </c>
      <c r="G12" t="s">
        <v>10</v>
      </c>
      <c r="H12">
        <v>6162</v>
      </c>
      <c r="I12" s="6">
        <f t="shared" si="2"/>
        <v>5862.1908127208471</v>
      </c>
      <c r="J12" s="10" t="s">
        <v>507</v>
      </c>
      <c r="N12" s="10" t="s">
        <v>20</v>
      </c>
    </row>
    <row r="13" spans="1:16" x14ac:dyDescent="0.2">
      <c r="A13">
        <v>8</v>
      </c>
      <c r="B13">
        <v>78</v>
      </c>
      <c r="C13" t="s">
        <v>521</v>
      </c>
      <c r="D13" s="4">
        <f t="shared" si="0"/>
        <v>6</v>
      </c>
      <c r="E13" s="4" t="str">
        <f t="shared" si="1"/>
        <v xml:space="preserve">Klepac Peter </v>
      </c>
      <c r="F13" t="s">
        <v>421</v>
      </c>
      <c r="G13" t="s">
        <v>522</v>
      </c>
      <c r="H13">
        <v>5407</v>
      </c>
      <c r="I13" s="6">
        <f t="shared" si="2"/>
        <v>5143.9249796140248</v>
      </c>
      <c r="J13" s="10" t="s">
        <v>507</v>
      </c>
      <c r="N13" s="10" t="s">
        <v>20</v>
      </c>
    </row>
    <row r="14" spans="1:16" x14ac:dyDescent="0.2">
      <c r="A14">
        <v>9</v>
      </c>
      <c r="B14" t="s">
        <v>78</v>
      </c>
      <c r="C14" t="s">
        <v>523</v>
      </c>
      <c r="D14" s="4">
        <f t="shared" si="0"/>
        <v>9</v>
      </c>
      <c r="E14" s="4" t="s">
        <v>546</v>
      </c>
      <c r="F14" t="s">
        <v>470</v>
      </c>
      <c r="G14" t="s">
        <v>524</v>
      </c>
      <c r="H14">
        <v>5341</v>
      </c>
      <c r="I14" s="6">
        <f t="shared" si="2"/>
        <v>5081.1361783093225</v>
      </c>
      <c r="J14" s="10" t="s">
        <v>507</v>
      </c>
      <c r="N14" s="10" t="s">
        <v>20</v>
      </c>
    </row>
    <row r="15" spans="1:16" x14ac:dyDescent="0.2">
      <c r="A15">
        <v>10</v>
      </c>
      <c r="B15" t="s">
        <v>57</v>
      </c>
      <c r="C15" t="s">
        <v>525</v>
      </c>
      <c r="D15" s="4">
        <f t="shared" si="0"/>
        <v>9</v>
      </c>
      <c r="E15" s="4" t="str">
        <f t="shared" si="1"/>
        <v xml:space="preserve">Mlynarik Miroslav </v>
      </c>
      <c r="F15" t="s">
        <v>512</v>
      </c>
      <c r="G15" t="s">
        <v>526</v>
      </c>
      <c r="H15">
        <v>5044</v>
      </c>
      <c r="I15" s="6">
        <f t="shared" si="2"/>
        <v>4798.586572438162</v>
      </c>
      <c r="J15" s="10" t="s">
        <v>507</v>
      </c>
      <c r="N15" s="10" t="s">
        <v>20</v>
      </c>
    </row>
    <row r="16" spans="1:16" x14ac:dyDescent="0.2">
      <c r="A16">
        <v>11</v>
      </c>
      <c r="B16">
        <v>18</v>
      </c>
      <c r="C16" t="s">
        <v>527</v>
      </c>
      <c r="D16" s="4">
        <f t="shared" si="0"/>
        <v>6</v>
      </c>
      <c r="E16" s="4" t="str">
        <f t="shared" si="1"/>
        <v xml:space="preserve">Vyletel Jozef </v>
      </c>
      <c r="F16" t="s">
        <v>528</v>
      </c>
      <c r="G16" t="s">
        <v>10</v>
      </c>
      <c r="H16">
        <v>4846</v>
      </c>
      <c r="I16" s="6">
        <f t="shared" si="2"/>
        <v>4610.2201685240552</v>
      </c>
      <c r="J16" s="10" t="s">
        <v>507</v>
      </c>
      <c r="N16" s="10" t="s">
        <v>20</v>
      </c>
    </row>
    <row r="17" spans="1:14" x14ac:dyDescent="0.2">
      <c r="A17">
        <v>12</v>
      </c>
      <c r="B17" t="s">
        <v>529</v>
      </c>
      <c r="C17" t="s">
        <v>530</v>
      </c>
      <c r="D17" s="4">
        <f t="shared" si="0"/>
        <v>6</v>
      </c>
      <c r="E17" s="4" t="str">
        <f t="shared" si="1"/>
        <v xml:space="preserve">Gossanyi Peter </v>
      </c>
      <c r="F17" t="s">
        <v>438</v>
      </c>
      <c r="G17" t="s">
        <v>7</v>
      </c>
      <c r="H17">
        <v>4684</v>
      </c>
      <c r="I17" s="6">
        <f t="shared" si="2"/>
        <v>4456.1022016852403</v>
      </c>
      <c r="J17" s="10" t="s">
        <v>507</v>
      </c>
      <c r="N17" s="10" t="s">
        <v>20</v>
      </c>
    </row>
    <row r="18" spans="1:14" x14ac:dyDescent="0.2">
      <c r="A18">
        <v>13</v>
      </c>
      <c r="B18" t="s">
        <v>203</v>
      </c>
      <c r="C18" t="s">
        <v>353</v>
      </c>
      <c r="D18" s="4">
        <f t="shared" si="0"/>
        <v>7</v>
      </c>
      <c r="E18" s="4" t="str">
        <f t="shared" si="1"/>
        <v xml:space="preserve">Liska Stefan </v>
      </c>
      <c r="F18" t="s">
        <v>470</v>
      </c>
      <c r="G18" t="s">
        <v>393</v>
      </c>
      <c r="H18">
        <v>4631</v>
      </c>
      <c r="I18" s="6">
        <f t="shared" si="2"/>
        <v>4405.6808915466154</v>
      </c>
      <c r="J18" s="10" t="s">
        <v>507</v>
      </c>
      <c r="N18" s="10" t="s">
        <v>20</v>
      </c>
    </row>
    <row r="19" spans="1:14" x14ac:dyDescent="0.2">
      <c r="A19">
        <v>14</v>
      </c>
      <c r="B19" t="s">
        <v>531</v>
      </c>
      <c r="C19" t="s">
        <v>532</v>
      </c>
      <c r="D19" s="4">
        <f t="shared" si="0"/>
        <v>5</v>
      </c>
      <c r="E19" s="4" t="str">
        <f t="shared" si="1"/>
        <v xml:space="preserve">Chabada Ivan </v>
      </c>
      <c r="F19" t="s">
        <v>512</v>
      </c>
      <c r="G19" t="s">
        <v>533</v>
      </c>
      <c r="H19">
        <v>4360</v>
      </c>
      <c r="I19" s="6">
        <f t="shared" si="2"/>
        <v>4147.8662680076104</v>
      </c>
      <c r="J19" s="10" t="s">
        <v>507</v>
      </c>
      <c r="N19" s="10" t="s">
        <v>20</v>
      </c>
    </row>
    <row r="20" spans="1:14" x14ac:dyDescent="0.2">
      <c r="A20">
        <v>15</v>
      </c>
      <c r="B20" t="s">
        <v>170</v>
      </c>
      <c r="C20" t="s">
        <v>534</v>
      </c>
      <c r="D20" s="4">
        <f t="shared" si="0"/>
        <v>10</v>
      </c>
      <c r="E20" s="4" t="str">
        <f t="shared" si="1"/>
        <v xml:space="preserve">Krak Rastislav </v>
      </c>
      <c r="F20" t="s">
        <v>479</v>
      </c>
      <c r="G20" t="s">
        <v>535</v>
      </c>
      <c r="H20">
        <v>4142</v>
      </c>
      <c r="I20" s="6">
        <f t="shared" si="2"/>
        <v>3940.4729546072299</v>
      </c>
      <c r="J20" s="10" t="s">
        <v>507</v>
      </c>
      <c r="N20" s="10" t="s">
        <v>20</v>
      </c>
    </row>
    <row r="21" spans="1:14" x14ac:dyDescent="0.2">
      <c r="A21">
        <v>16</v>
      </c>
      <c r="B21" t="s">
        <v>124</v>
      </c>
      <c r="C21" t="s">
        <v>352</v>
      </c>
      <c r="D21" s="4">
        <f t="shared" si="0"/>
        <v>8</v>
      </c>
      <c r="E21" s="4" t="str">
        <f t="shared" si="1"/>
        <v xml:space="preserve">Homola Ludovit </v>
      </c>
      <c r="F21" t="s">
        <v>418</v>
      </c>
      <c r="G21" t="s">
        <v>56</v>
      </c>
      <c r="H21">
        <v>3369</v>
      </c>
      <c r="I21" s="6">
        <f t="shared" si="2"/>
        <v>3205.0829029627616</v>
      </c>
      <c r="J21" s="10" t="s">
        <v>507</v>
      </c>
      <c r="N21" s="10" t="s">
        <v>20</v>
      </c>
    </row>
    <row r="22" spans="1:14" x14ac:dyDescent="0.2">
      <c r="A22" t="s">
        <v>536</v>
      </c>
      <c r="B22" t="s">
        <v>537</v>
      </c>
      <c r="C22" t="s">
        <v>538</v>
      </c>
      <c r="D22" s="4"/>
      <c r="E22" s="4" t="s">
        <v>549</v>
      </c>
      <c r="F22" t="s">
        <v>429</v>
      </c>
      <c r="G22" t="s">
        <v>349</v>
      </c>
      <c r="H22">
        <v>2786</v>
      </c>
      <c r="I22" s="6">
        <f t="shared" si="2"/>
        <v>2650.4484914378904</v>
      </c>
      <c r="J22" s="10" t="s">
        <v>507</v>
      </c>
      <c r="N22" s="10" t="s">
        <v>20</v>
      </c>
    </row>
    <row r="23" spans="1:14" x14ac:dyDescent="0.2">
      <c r="A23">
        <v>17</v>
      </c>
      <c r="B23" t="s">
        <v>60</v>
      </c>
      <c r="C23" s="10" t="s">
        <v>539</v>
      </c>
      <c r="D23" s="4">
        <f t="shared" si="0"/>
        <v>10</v>
      </c>
      <c r="E23" s="4" t="str">
        <f t="shared" si="1"/>
        <v xml:space="preserve">Michalik Frantisek </v>
      </c>
      <c r="G23" t="s">
        <v>540</v>
      </c>
      <c r="H23">
        <v>2544</v>
      </c>
      <c r="I23" s="6">
        <f t="shared" si="2"/>
        <v>2420.2228866539822</v>
      </c>
      <c r="J23" s="10" t="s">
        <v>507</v>
      </c>
      <c r="N23" s="10" t="s">
        <v>20</v>
      </c>
    </row>
    <row r="24" spans="1:14" x14ac:dyDescent="0.2">
      <c r="A24">
        <v>18</v>
      </c>
      <c r="B24">
        <v>84</v>
      </c>
      <c r="C24" t="s">
        <v>541</v>
      </c>
      <c r="D24" s="4">
        <f t="shared" si="0"/>
        <v>7</v>
      </c>
      <c r="E24" s="4" t="str">
        <f t="shared" si="1"/>
        <v xml:space="preserve">Szabo Marian </v>
      </c>
      <c r="F24" t="s">
        <v>429</v>
      </c>
      <c r="G24" t="s">
        <v>542</v>
      </c>
      <c r="H24">
        <v>1671</v>
      </c>
      <c r="I24" s="6">
        <f t="shared" si="2"/>
        <v>1589.6982875781462</v>
      </c>
      <c r="J24" s="10" t="s">
        <v>507</v>
      </c>
      <c r="N24" s="10" t="s">
        <v>20</v>
      </c>
    </row>
    <row r="25" spans="1:14" x14ac:dyDescent="0.2">
      <c r="A25">
        <v>19</v>
      </c>
      <c r="B25" t="s">
        <v>347</v>
      </c>
      <c r="C25" t="s">
        <v>543</v>
      </c>
      <c r="D25" s="4">
        <f t="shared" si="0"/>
        <v>7</v>
      </c>
      <c r="E25" s="4" t="str">
        <f t="shared" si="1"/>
        <v xml:space="preserve">Marincak Martin </v>
      </c>
      <c r="F25" t="s">
        <v>445</v>
      </c>
      <c r="G25" t="s">
        <v>6</v>
      </c>
      <c r="H25">
        <v>1315</v>
      </c>
      <c r="I25" s="6">
        <f t="shared" si="2"/>
        <v>1251.0192987224787</v>
      </c>
      <c r="J25" s="10" t="s">
        <v>507</v>
      </c>
      <c r="N25" s="10" t="s">
        <v>20</v>
      </c>
    </row>
    <row r="26" spans="1:14" x14ac:dyDescent="0.2">
      <c r="A26">
        <v>20</v>
      </c>
      <c r="B26">
        <v>10</v>
      </c>
      <c r="C26" t="s">
        <v>544</v>
      </c>
      <c r="D26" s="4">
        <f t="shared" si="0"/>
        <v>9</v>
      </c>
      <c r="E26" s="4" t="str">
        <f t="shared" si="1"/>
        <v xml:space="preserve">Golc Katarina </v>
      </c>
      <c r="F26" t="s">
        <v>445</v>
      </c>
      <c r="G26" t="s">
        <v>10</v>
      </c>
      <c r="H26">
        <v>0</v>
      </c>
      <c r="I26" s="6">
        <f t="shared" si="2"/>
        <v>0</v>
      </c>
      <c r="J26" s="10" t="s">
        <v>507</v>
      </c>
      <c r="N26" s="10" t="s">
        <v>20</v>
      </c>
    </row>
    <row r="27" spans="1:14" x14ac:dyDescent="0.2">
      <c r="D27" s="4"/>
      <c r="E27" s="4"/>
      <c r="I27" s="6"/>
      <c r="J27" s="10"/>
      <c r="N27" s="10"/>
    </row>
    <row r="28" spans="1:14" x14ac:dyDescent="0.2">
      <c r="D28" s="4"/>
      <c r="E28" s="4"/>
      <c r="I28" s="6"/>
      <c r="J28" s="10"/>
      <c r="N28" s="10"/>
    </row>
    <row r="29" spans="1:14" x14ac:dyDescent="0.2">
      <c r="D29" s="4"/>
      <c r="E29" s="4"/>
      <c r="I29" s="6"/>
      <c r="J29" s="10"/>
      <c r="N29" s="10"/>
    </row>
    <row r="30" spans="1:14" x14ac:dyDescent="0.2">
      <c r="D30" s="4"/>
      <c r="E30" s="4"/>
      <c r="I30" s="6"/>
      <c r="J30" s="10"/>
      <c r="N30" s="10"/>
    </row>
  </sheetData>
  <autoFilter ref="N5:N26"/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4.85546875" bestFit="1" customWidth="1"/>
    <col min="4" max="4" width="13.5703125" bestFit="1" customWidth="1"/>
    <col min="5" max="5" width="19.28515625" bestFit="1" customWidth="1"/>
    <col min="6" max="6" width="13.140625" bestFit="1" customWidth="1"/>
    <col min="7" max="7" width="13.5703125" bestFit="1" customWidth="1"/>
    <col min="8" max="8" width="8.28515625" bestFit="1" customWidth="1"/>
    <col min="9" max="9" width="16.7109375" bestFit="1" customWidth="1"/>
    <col min="10" max="10" width="20.28515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5" bestFit="1" customWidth="1"/>
    <col min="15" max="15" width="2" customWidth="1"/>
    <col min="16" max="16" width="3.7109375" customWidth="1"/>
    <col min="17" max="17" width="13.7109375" customWidth="1"/>
    <col min="18" max="18" width="13.5703125" customWidth="1"/>
    <col min="19" max="19" width="8.7109375" customWidth="1"/>
    <col min="20" max="20" width="6" customWidth="1"/>
    <col min="21" max="21" width="6.7109375" customWidth="1"/>
    <col min="22" max="22" width="8.28515625" customWidth="1"/>
    <col min="23" max="23" width="4.7109375" customWidth="1"/>
    <col min="24" max="26" width="6.7109375" customWidth="1"/>
  </cols>
  <sheetData>
    <row r="1" spans="1:16" s="14" customFormat="1" ht="18" x14ac:dyDescent="0.25">
      <c r="A1" s="15" t="s">
        <v>550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551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343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397</v>
      </c>
      <c r="C4" s="5" t="s">
        <v>45</v>
      </c>
      <c r="D4" s="5"/>
      <c r="E4" s="13">
        <v>5</v>
      </c>
      <c r="F4" s="5" t="s">
        <v>46</v>
      </c>
      <c r="G4" s="13">
        <v>5</v>
      </c>
      <c r="H4" s="5" t="s">
        <v>152</v>
      </c>
      <c r="I4" s="7">
        <f>B4*K4*M4</f>
        <v>0.16666666666666666</v>
      </c>
      <c r="J4" s="5" t="s">
        <v>47</v>
      </c>
      <c r="K4" s="13">
        <f>MIN(E4/15,1)</f>
        <v>0.33333333333333331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8</v>
      </c>
      <c r="C6" t="s">
        <v>552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Jančik Dominik </v>
      </c>
      <c r="G6" t="s">
        <v>22</v>
      </c>
      <c r="H6">
        <v>3173</v>
      </c>
      <c r="I6" s="6">
        <f>H6/$H$6*10000*$I$4</f>
        <v>1666.6666666666665</v>
      </c>
      <c r="J6" s="10" t="s">
        <v>557</v>
      </c>
      <c r="N6" s="10" t="s">
        <v>20</v>
      </c>
    </row>
    <row r="7" spans="1:16" x14ac:dyDescent="0.2">
      <c r="A7">
        <v>2</v>
      </c>
      <c r="B7" t="s">
        <v>308</v>
      </c>
      <c r="C7" t="s">
        <v>553</v>
      </c>
      <c r="D7" s="4">
        <f t="shared" ref="D7:D10" si="2">SEARCH(" ",C7,1)</f>
        <v>6</v>
      </c>
      <c r="E7" s="4" t="str">
        <f t="shared" ref="E7:E10" si="3">RIGHT(C7,LEN(C7)-D7) &amp; " " &amp; LEFT(C7,D7)</f>
        <v xml:space="preserve">Ťapušík Miloš </v>
      </c>
      <c r="G7" t="s">
        <v>402</v>
      </c>
      <c r="H7">
        <v>2600</v>
      </c>
      <c r="I7" s="6">
        <f t="shared" ref="I7:I10" si="4">H7/$H$6*10000*$I$4</f>
        <v>1365.6896732850091</v>
      </c>
      <c r="J7" s="10" t="s">
        <v>557</v>
      </c>
      <c r="N7" s="10" t="s">
        <v>20</v>
      </c>
    </row>
    <row r="8" spans="1:16" x14ac:dyDescent="0.2">
      <c r="A8">
        <v>3</v>
      </c>
      <c r="B8" t="s">
        <v>26</v>
      </c>
      <c r="C8" t="s">
        <v>403</v>
      </c>
      <c r="D8" s="4">
        <f t="shared" si="2"/>
        <v>5</v>
      </c>
      <c r="E8" s="4" t="str">
        <f t="shared" si="3"/>
        <v xml:space="preserve">Kotvas Ivan </v>
      </c>
      <c r="G8" t="s">
        <v>554</v>
      </c>
      <c r="H8">
        <v>2569</v>
      </c>
      <c r="I8" s="6">
        <f t="shared" si="4"/>
        <v>1349.4064502573799</v>
      </c>
      <c r="J8" s="10" t="s">
        <v>557</v>
      </c>
      <c r="N8" s="10" t="s">
        <v>20</v>
      </c>
    </row>
    <row r="9" spans="1:16" x14ac:dyDescent="0.2">
      <c r="A9">
        <v>4</v>
      </c>
      <c r="B9" t="s">
        <v>67</v>
      </c>
      <c r="C9" t="s">
        <v>555</v>
      </c>
      <c r="D9" s="4">
        <f t="shared" si="2"/>
        <v>6</v>
      </c>
      <c r="E9" s="4" t="str">
        <f t="shared" si="3"/>
        <v xml:space="preserve">Mach Miloš </v>
      </c>
      <c r="G9" t="s">
        <v>405</v>
      </c>
      <c r="H9">
        <v>2191</v>
      </c>
      <c r="I9" s="6">
        <f t="shared" si="4"/>
        <v>1150.8561823720979</v>
      </c>
      <c r="J9" s="10" t="s">
        <v>557</v>
      </c>
      <c r="N9" s="10" t="s">
        <v>20</v>
      </c>
    </row>
    <row r="10" spans="1:16" x14ac:dyDescent="0.2">
      <c r="A10">
        <v>5</v>
      </c>
      <c r="B10" t="s">
        <v>42</v>
      </c>
      <c r="C10" t="s">
        <v>556</v>
      </c>
      <c r="D10" s="4">
        <f t="shared" si="2"/>
        <v>6</v>
      </c>
      <c r="E10" s="4" t="str">
        <f t="shared" si="3"/>
        <v xml:space="preserve">Arpáš Tibor </v>
      </c>
      <c r="G10" t="s">
        <v>22</v>
      </c>
      <c r="H10">
        <v>840</v>
      </c>
      <c r="I10" s="6">
        <f t="shared" si="4"/>
        <v>441.22281752284903</v>
      </c>
      <c r="J10" s="10" t="s">
        <v>557</v>
      </c>
      <c r="N10" s="10" t="s">
        <v>20</v>
      </c>
    </row>
    <row r="11" spans="1:16" x14ac:dyDescent="0.2">
      <c r="D11" s="4"/>
      <c r="E11" s="4"/>
      <c r="I11" s="6"/>
      <c r="J11" s="10"/>
      <c r="N11" s="10"/>
    </row>
    <row r="12" spans="1:16" x14ac:dyDescent="0.2">
      <c r="D12" s="4"/>
      <c r="E12" s="4"/>
      <c r="I12" s="6"/>
      <c r="J12" s="10"/>
      <c r="N12" s="10"/>
    </row>
    <row r="13" spans="1:16" x14ac:dyDescent="0.2">
      <c r="D13" s="4"/>
      <c r="E13" s="4"/>
      <c r="I13" s="6"/>
      <c r="J13" s="10"/>
      <c r="N13" s="10"/>
    </row>
    <row r="14" spans="1:16" x14ac:dyDescent="0.2">
      <c r="D14" s="4"/>
      <c r="E14" s="4"/>
      <c r="I14" s="6"/>
      <c r="J14" s="10"/>
      <c r="N14" s="10"/>
    </row>
    <row r="15" spans="1:16" x14ac:dyDescent="0.2">
      <c r="D15" s="4"/>
      <c r="E15" s="4"/>
      <c r="I15" s="6"/>
      <c r="J15" s="10"/>
      <c r="N15" s="10"/>
    </row>
  </sheetData>
  <autoFilter ref="N5:N10"/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6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4.85546875" bestFit="1" customWidth="1"/>
    <col min="4" max="4" width="13.5703125" bestFit="1" customWidth="1"/>
    <col min="5" max="5" width="19.28515625" bestFit="1" customWidth="1"/>
    <col min="6" max="6" width="13.140625" bestFit="1" customWidth="1"/>
    <col min="7" max="7" width="13.5703125" bestFit="1" customWidth="1"/>
    <col min="8" max="8" width="8.28515625" bestFit="1" customWidth="1"/>
    <col min="9" max="9" width="16.7109375" bestFit="1" customWidth="1"/>
    <col min="10" max="10" width="20.28515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5" bestFit="1" customWidth="1"/>
    <col min="15" max="15" width="2" customWidth="1"/>
    <col min="16" max="16" width="3.7109375" customWidth="1"/>
    <col min="17" max="17" width="3" customWidth="1"/>
    <col min="18" max="18" width="3.85546875" customWidth="1"/>
    <col min="19" max="19" width="15.42578125" customWidth="1"/>
    <col min="20" max="20" width="12.5703125" customWidth="1"/>
    <col min="21" max="21" width="15.85546875" customWidth="1"/>
    <col min="22" max="22" width="6" customWidth="1"/>
    <col min="23" max="25" width="6.7109375" customWidth="1"/>
    <col min="26" max="27" width="7.7109375" customWidth="1"/>
    <col min="28" max="29" width="8.28515625" customWidth="1"/>
  </cols>
  <sheetData>
    <row r="1" spans="1:16" s="14" customFormat="1" ht="18" x14ac:dyDescent="0.25">
      <c r="A1" s="15" t="s">
        <v>558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559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397</v>
      </c>
      <c r="C4" s="5" t="s">
        <v>45</v>
      </c>
      <c r="D4" s="5"/>
      <c r="E4" s="13">
        <v>11</v>
      </c>
      <c r="F4" s="5" t="s">
        <v>46</v>
      </c>
      <c r="G4" s="13">
        <v>8</v>
      </c>
      <c r="H4" s="5" t="s">
        <v>152</v>
      </c>
      <c r="I4" s="7">
        <f>B4*K4*M4</f>
        <v>0.36666666666666664</v>
      </c>
      <c r="J4" s="5" t="s">
        <v>47</v>
      </c>
      <c r="K4" s="13">
        <f>MIN(E4/15,1)</f>
        <v>0.73333333333333328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51</v>
      </c>
      <c r="C6" t="s">
        <v>168</v>
      </c>
      <c r="D6" s="4">
        <f t="shared" ref="D6:D7" si="0">SEARCH(" ",C6,1)</f>
        <v>6</v>
      </c>
      <c r="E6" s="4" t="str">
        <f t="shared" ref="E6:E7" si="1">RIGHT(C6,LEN(C6)-D6) &amp; " " &amp; LEFT(C6,D6)</f>
        <v xml:space="preserve">Sobek Jozef </v>
      </c>
      <c r="F6" t="s">
        <v>346</v>
      </c>
      <c r="G6" t="s">
        <v>6</v>
      </c>
      <c r="H6">
        <v>4763</v>
      </c>
      <c r="I6" s="6">
        <f>H6/$H$6*10000*$I$4</f>
        <v>3666.6666666666665</v>
      </c>
      <c r="J6" s="10" t="s">
        <v>573</v>
      </c>
      <c r="N6" s="10" t="s">
        <v>20</v>
      </c>
    </row>
    <row r="7" spans="1:16" x14ac:dyDescent="0.2">
      <c r="A7">
        <v>2</v>
      </c>
      <c r="B7" t="s">
        <v>39</v>
      </c>
      <c r="C7" t="s">
        <v>344</v>
      </c>
      <c r="D7" s="4">
        <f t="shared" si="0"/>
        <v>10</v>
      </c>
      <c r="E7" s="4" t="str">
        <f t="shared" si="1"/>
        <v xml:space="preserve">Sobek František </v>
      </c>
      <c r="F7" t="s">
        <v>331</v>
      </c>
      <c r="G7" t="s">
        <v>25</v>
      </c>
      <c r="H7">
        <v>4723</v>
      </c>
      <c r="I7" s="6">
        <f t="shared" ref="I7:I16" si="2">H7/$H$6*10000*$I$4</f>
        <v>3635.8737490377212</v>
      </c>
      <c r="J7" s="10" t="s">
        <v>573</v>
      </c>
      <c r="N7" s="10" t="s">
        <v>20</v>
      </c>
    </row>
    <row r="8" spans="1:16" x14ac:dyDescent="0.2">
      <c r="A8">
        <v>3</v>
      </c>
      <c r="B8" t="s">
        <v>347</v>
      </c>
      <c r="C8" t="s">
        <v>560</v>
      </c>
      <c r="D8" s="4">
        <f t="shared" ref="D8:D16" si="3">SEARCH(" ",C8,1)</f>
        <v>9</v>
      </c>
      <c r="E8" s="4" t="str">
        <f t="shared" ref="E8:E16" si="4">RIGHT(C8,LEN(C8)-D8) &amp; " " &amp; LEFT(C8,D8)</f>
        <v xml:space="preserve">Štempeľ Miroslav </v>
      </c>
      <c r="F8" t="s">
        <v>346</v>
      </c>
      <c r="G8" t="s">
        <v>6</v>
      </c>
      <c r="H8">
        <v>3777</v>
      </c>
      <c r="I8" s="6">
        <f t="shared" si="2"/>
        <v>2907.6212471131639</v>
      </c>
      <c r="J8" s="10" t="s">
        <v>573</v>
      </c>
      <c r="N8" s="10" t="s">
        <v>20</v>
      </c>
    </row>
    <row r="9" spans="1:16" x14ac:dyDescent="0.2">
      <c r="A9">
        <v>4</v>
      </c>
      <c r="B9" t="s">
        <v>341</v>
      </c>
      <c r="C9" t="s">
        <v>118</v>
      </c>
      <c r="D9" s="4">
        <f t="shared" si="3"/>
        <v>6</v>
      </c>
      <c r="E9" s="4" t="str">
        <f t="shared" si="4"/>
        <v xml:space="preserve">Sidor Juraj </v>
      </c>
      <c r="F9" t="s">
        <v>561</v>
      </c>
      <c r="G9" t="s">
        <v>6</v>
      </c>
      <c r="H9">
        <v>3523</v>
      </c>
      <c r="I9" s="6">
        <f t="shared" si="2"/>
        <v>2712.0862201693612</v>
      </c>
      <c r="J9" s="10" t="s">
        <v>573</v>
      </c>
      <c r="N9" s="10" t="s">
        <v>20</v>
      </c>
    </row>
    <row r="10" spans="1:16" x14ac:dyDescent="0.2">
      <c r="A10">
        <v>5</v>
      </c>
      <c r="B10" t="s">
        <v>562</v>
      </c>
      <c r="C10" t="s">
        <v>563</v>
      </c>
      <c r="D10" s="4">
        <f t="shared" si="3"/>
        <v>6</v>
      </c>
      <c r="E10" s="4" t="str">
        <f t="shared" si="4"/>
        <v xml:space="preserve">Imrich Marek </v>
      </c>
      <c r="F10" t="s">
        <v>331</v>
      </c>
      <c r="G10" t="s">
        <v>10</v>
      </c>
      <c r="H10">
        <v>3485</v>
      </c>
      <c r="I10" s="6">
        <f t="shared" si="2"/>
        <v>2682.832948421863</v>
      </c>
      <c r="J10" s="10" t="s">
        <v>573</v>
      </c>
      <c r="N10" s="10" t="s">
        <v>20</v>
      </c>
    </row>
    <row r="11" spans="1:16" x14ac:dyDescent="0.2">
      <c r="A11">
        <v>6</v>
      </c>
      <c r="B11">
        <v>45</v>
      </c>
      <c r="C11" t="s">
        <v>219</v>
      </c>
      <c r="D11" s="4">
        <f t="shared" si="3"/>
        <v>6</v>
      </c>
      <c r="E11" s="4" t="str">
        <f t="shared" si="4"/>
        <v xml:space="preserve">Petrik Matej </v>
      </c>
      <c r="F11" t="s">
        <v>331</v>
      </c>
      <c r="G11" t="s">
        <v>10</v>
      </c>
      <c r="H11">
        <v>3020</v>
      </c>
      <c r="I11" s="6">
        <f t="shared" si="2"/>
        <v>2324.8652809853734</v>
      </c>
      <c r="J11" s="10" t="s">
        <v>573</v>
      </c>
      <c r="N11" s="10" t="s">
        <v>20</v>
      </c>
    </row>
    <row r="12" spans="1:16" x14ac:dyDescent="0.2">
      <c r="A12">
        <v>7</v>
      </c>
      <c r="B12" t="s">
        <v>94</v>
      </c>
      <c r="C12" t="s">
        <v>167</v>
      </c>
      <c r="D12" s="4">
        <f t="shared" si="3"/>
        <v>8</v>
      </c>
      <c r="E12" s="4" t="str">
        <f t="shared" si="4"/>
        <v xml:space="preserve">Rizzi Alberto </v>
      </c>
      <c r="F12" t="s">
        <v>561</v>
      </c>
      <c r="G12" t="s">
        <v>564</v>
      </c>
      <c r="H12">
        <v>2543</v>
      </c>
      <c r="I12" s="6">
        <f t="shared" si="2"/>
        <v>1957.6597382601999</v>
      </c>
      <c r="J12" s="10" t="s">
        <v>573</v>
      </c>
      <c r="N12" s="10" t="s">
        <v>20</v>
      </c>
    </row>
    <row r="13" spans="1:16" x14ac:dyDescent="0.2">
      <c r="A13">
        <v>8</v>
      </c>
      <c r="B13" t="s">
        <v>36</v>
      </c>
      <c r="C13" t="s">
        <v>37</v>
      </c>
      <c r="D13" s="4">
        <f t="shared" si="3"/>
        <v>6</v>
      </c>
      <c r="E13" s="4" t="str">
        <f t="shared" si="4"/>
        <v xml:space="preserve">Sopirjak Jozef </v>
      </c>
      <c r="F13" t="s">
        <v>348</v>
      </c>
      <c r="G13" t="s">
        <v>565</v>
      </c>
      <c r="H13">
        <v>2334</v>
      </c>
      <c r="I13" s="6">
        <f t="shared" si="2"/>
        <v>1796.7667436489608</v>
      </c>
      <c r="J13" s="10" t="s">
        <v>573</v>
      </c>
      <c r="N13" s="10" t="s">
        <v>20</v>
      </c>
    </row>
    <row r="14" spans="1:16" x14ac:dyDescent="0.2">
      <c r="A14">
        <v>9</v>
      </c>
      <c r="B14">
        <v>24</v>
      </c>
      <c r="C14" t="s">
        <v>566</v>
      </c>
      <c r="D14" s="4">
        <f t="shared" si="3"/>
        <v>6</v>
      </c>
      <c r="E14" s="4" t="str">
        <f t="shared" si="4"/>
        <v xml:space="preserve">Macek Macek </v>
      </c>
      <c r="F14" t="s">
        <v>348</v>
      </c>
      <c r="G14" t="s">
        <v>567</v>
      </c>
      <c r="H14">
        <v>1317</v>
      </c>
      <c r="I14" s="6">
        <f t="shared" si="2"/>
        <v>1013.8568129330254</v>
      </c>
      <c r="J14" s="10" t="s">
        <v>573</v>
      </c>
      <c r="N14" s="10" t="s">
        <v>20</v>
      </c>
    </row>
    <row r="15" spans="1:16" hidden="1" x14ac:dyDescent="0.2">
      <c r="A15">
        <v>10</v>
      </c>
      <c r="B15" t="s">
        <v>568</v>
      </c>
      <c r="C15" t="s">
        <v>569</v>
      </c>
      <c r="D15" s="4">
        <f t="shared" si="3"/>
        <v>5</v>
      </c>
      <c r="E15" s="4" t="str">
        <f t="shared" si="4"/>
        <v xml:space="preserve">Velek Petr </v>
      </c>
      <c r="F15" t="s">
        <v>570</v>
      </c>
      <c r="G15" t="s">
        <v>571</v>
      </c>
      <c r="H15">
        <v>1227</v>
      </c>
      <c r="I15" s="6">
        <f t="shared" si="2"/>
        <v>944.57274826789831</v>
      </c>
      <c r="J15" s="10" t="s">
        <v>574</v>
      </c>
      <c r="N15" s="10" t="s">
        <v>458</v>
      </c>
    </row>
    <row r="16" spans="1:16" x14ac:dyDescent="0.2">
      <c r="A16">
        <v>11</v>
      </c>
      <c r="B16" t="s">
        <v>154</v>
      </c>
      <c r="C16" t="s">
        <v>572</v>
      </c>
      <c r="D16" s="4">
        <f t="shared" si="3"/>
        <v>6</v>
      </c>
      <c r="E16" s="4" t="str">
        <f t="shared" si="4"/>
        <v xml:space="preserve">Sidorová Ivana </v>
      </c>
      <c r="F16" t="s">
        <v>561</v>
      </c>
      <c r="G16" t="s">
        <v>6</v>
      </c>
      <c r="H16">
        <v>320</v>
      </c>
      <c r="I16" s="6">
        <f t="shared" si="2"/>
        <v>246.34334103156272</v>
      </c>
      <c r="J16" s="10" t="s">
        <v>573</v>
      </c>
      <c r="N16" s="10" t="s">
        <v>20</v>
      </c>
    </row>
  </sheetData>
  <autoFilter ref="N5:N16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6"/>
  <sheetViews>
    <sheetView workbookViewId="0">
      <selection sqref="A1:K1"/>
    </sheetView>
  </sheetViews>
  <sheetFormatPr defaultColWidth="25.85546875" defaultRowHeight="12.75" x14ac:dyDescent="0.2"/>
  <cols>
    <col min="1" max="2" width="4.5703125" bestFit="1" customWidth="1"/>
    <col min="3" max="3" width="16.42578125" bestFit="1" customWidth="1"/>
    <col min="4" max="4" width="3.85546875" bestFit="1" customWidth="1"/>
    <col min="5" max="5" width="20.85546875" bestFit="1" customWidth="1"/>
    <col min="6" max="6" width="27" bestFit="1" customWidth="1"/>
    <col min="7" max="7" width="21.85546875" bestFit="1" customWidth="1"/>
    <col min="8" max="8" width="5.5703125" bestFit="1" customWidth="1"/>
    <col min="9" max="9" width="16.7109375" bestFit="1" customWidth="1"/>
    <col min="10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.7109375" customWidth="1"/>
    <col min="17" max="17" width="3" customWidth="1"/>
    <col min="18" max="18" width="3.85546875" customWidth="1"/>
    <col min="19" max="19" width="3" customWidth="1"/>
    <col min="20" max="20" width="4.5703125" customWidth="1"/>
    <col min="21" max="21" width="3" customWidth="1"/>
    <col min="22" max="22" width="4.5703125" customWidth="1"/>
    <col min="23" max="23" width="16.42578125" customWidth="1"/>
    <col min="24" max="24" width="27" customWidth="1"/>
    <col min="25" max="25" width="21.85546875" customWidth="1"/>
    <col min="26" max="26" width="8.7109375" customWidth="1"/>
    <col min="27" max="27" width="6" customWidth="1"/>
    <col min="28" max="28" width="7.7109375" customWidth="1"/>
    <col min="29" max="29" width="6.7109375" customWidth="1"/>
    <col min="30" max="30" width="7.7109375" customWidth="1"/>
    <col min="31" max="31" width="8.28515625" customWidth="1"/>
    <col min="32" max="32" width="7.7109375" customWidth="1"/>
    <col min="33" max="33" width="8.28515625" customWidth="1"/>
    <col min="34" max="34" width="6.7109375" customWidth="1"/>
    <col min="35" max="36" width="8.28515625" customWidth="1"/>
  </cols>
  <sheetData>
    <row r="1" spans="1:16" s="14" customFormat="1" ht="18" x14ac:dyDescent="0.25">
      <c r="A1" s="15" t="s">
        <v>575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576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44</v>
      </c>
      <c r="C4" s="5" t="s">
        <v>45</v>
      </c>
      <c r="D4" s="5"/>
      <c r="E4" s="13">
        <v>11</v>
      </c>
      <c r="F4" s="5" t="s">
        <v>46</v>
      </c>
      <c r="G4" s="13">
        <v>11</v>
      </c>
      <c r="H4" s="5" t="s">
        <v>152</v>
      </c>
      <c r="I4" s="7">
        <f>B4*K4*M4</f>
        <v>0.65999999999999992</v>
      </c>
      <c r="J4" s="5" t="s">
        <v>47</v>
      </c>
      <c r="K4" s="13">
        <f>MIN(E4/15,1)</f>
        <v>0.73333333333333328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hidden="1" x14ac:dyDescent="0.2">
      <c r="A6">
        <v>1</v>
      </c>
      <c r="B6" t="s">
        <v>313</v>
      </c>
      <c r="C6" t="s">
        <v>314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Motl Lubomir </v>
      </c>
      <c r="F6" t="s">
        <v>315</v>
      </c>
      <c r="G6" t="s">
        <v>110</v>
      </c>
      <c r="H6">
        <v>7094</v>
      </c>
      <c r="I6" s="6">
        <f>H6/$H$6*10000*$I$4</f>
        <v>6599.9999999999991</v>
      </c>
      <c r="J6" s="10" t="s">
        <v>591</v>
      </c>
      <c r="N6" s="10" t="s">
        <v>458</v>
      </c>
    </row>
    <row r="7" spans="1:16" hidden="1" x14ac:dyDescent="0.2">
      <c r="A7">
        <v>2</v>
      </c>
      <c r="B7" t="s">
        <v>577</v>
      </c>
      <c r="C7" t="s">
        <v>578</v>
      </c>
      <c r="D7" s="4">
        <f t="shared" ref="D7:D16" si="2">SEARCH(" ",C7,1)</f>
        <v>6</v>
      </c>
      <c r="E7" s="4" t="str">
        <f t="shared" ref="E7:E16" si="3">RIGHT(C7,LEN(C7)-D7) &amp; " " &amp; LEFT(C7,D7)</f>
        <v xml:space="preserve">Pískatá Petra </v>
      </c>
      <c r="F7" t="s">
        <v>176</v>
      </c>
      <c r="G7" t="s">
        <v>117</v>
      </c>
      <c r="H7">
        <v>7018</v>
      </c>
      <c r="I7" s="6">
        <f t="shared" ref="I7:I16" si="4">H7/$H$6*10000*$I$4</f>
        <v>6529.2923597406243</v>
      </c>
      <c r="J7" s="10" t="s">
        <v>591</v>
      </c>
      <c r="N7" s="10" t="s">
        <v>458</v>
      </c>
    </row>
    <row r="8" spans="1:16" hidden="1" x14ac:dyDescent="0.2">
      <c r="A8">
        <v>3</v>
      </c>
      <c r="B8" t="s">
        <v>111</v>
      </c>
      <c r="C8" t="s">
        <v>112</v>
      </c>
      <c r="D8" s="4">
        <f t="shared" si="2"/>
        <v>6</v>
      </c>
      <c r="E8" s="4" t="str">
        <f t="shared" si="3"/>
        <v xml:space="preserve">Motyka Lumir </v>
      </c>
      <c r="F8" t="s">
        <v>113</v>
      </c>
      <c r="G8" t="s">
        <v>110</v>
      </c>
      <c r="H8">
        <v>6930</v>
      </c>
      <c r="I8" s="6">
        <f t="shared" si="4"/>
        <v>6447.4203552297704</v>
      </c>
      <c r="J8" s="10" t="s">
        <v>591</v>
      </c>
      <c r="N8" s="10" t="s">
        <v>458</v>
      </c>
    </row>
    <row r="9" spans="1:16" hidden="1" x14ac:dyDescent="0.2">
      <c r="A9">
        <v>4</v>
      </c>
      <c r="B9" t="s">
        <v>206</v>
      </c>
      <c r="C9" t="s">
        <v>207</v>
      </c>
      <c r="D9" s="4">
        <f t="shared" si="2"/>
        <v>7</v>
      </c>
      <c r="E9" s="4" t="str">
        <f t="shared" si="3"/>
        <v xml:space="preserve">Korom Attila </v>
      </c>
      <c r="F9" t="s">
        <v>579</v>
      </c>
      <c r="G9" t="s">
        <v>580</v>
      </c>
      <c r="H9">
        <v>6344</v>
      </c>
      <c r="I9" s="6">
        <f t="shared" si="4"/>
        <v>5902.2272342824917</v>
      </c>
      <c r="J9" s="10" t="s">
        <v>591</v>
      </c>
      <c r="N9" s="10" t="s">
        <v>223</v>
      </c>
    </row>
    <row r="10" spans="1:16" hidden="1" x14ac:dyDescent="0.2">
      <c r="A10">
        <v>5</v>
      </c>
      <c r="B10" t="s">
        <v>432</v>
      </c>
      <c r="C10" t="s">
        <v>433</v>
      </c>
      <c r="D10" s="4">
        <f t="shared" si="2"/>
        <v>6</v>
      </c>
      <c r="E10" s="4" t="str">
        <f t="shared" si="3"/>
        <v xml:space="preserve">Kos Jakub </v>
      </c>
      <c r="F10" t="s">
        <v>581</v>
      </c>
      <c r="G10" t="s">
        <v>205</v>
      </c>
      <c r="H10">
        <v>5896</v>
      </c>
      <c r="I10" s="6">
        <f t="shared" si="4"/>
        <v>5485.4243022272331</v>
      </c>
      <c r="J10" s="10" t="s">
        <v>591</v>
      </c>
      <c r="N10" s="10" t="s">
        <v>592</v>
      </c>
    </row>
    <row r="11" spans="1:16" hidden="1" x14ac:dyDescent="0.2">
      <c r="A11">
        <v>6</v>
      </c>
      <c r="B11" t="s">
        <v>310</v>
      </c>
      <c r="C11" t="s">
        <v>582</v>
      </c>
      <c r="D11" s="4">
        <f t="shared" si="2"/>
        <v>8</v>
      </c>
      <c r="E11" s="4" t="str">
        <f t="shared" si="3"/>
        <v xml:space="preserve">Dobre Bernard </v>
      </c>
      <c r="F11" t="s">
        <v>583</v>
      </c>
      <c r="G11" t="s">
        <v>584</v>
      </c>
      <c r="H11">
        <v>5855</v>
      </c>
      <c r="I11" s="6">
        <f t="shared" si="4"/>
        <v>5447.2793910346772</v>
      </c>
      <c r="J11" s="10" t="s">
        <v>591</v>
      </c>
      <c r="N11" s="10" t="s">
        <v>592</v>
      </c>
    </row>
    <row r="12" spans="1:16" hidden="1" x14ac:dyDescent="0.2">
      <c r="A12">
        <v>7</v>
      </c>
      <c r="B12" t="s">
        <v>316</v>
      </c>
      <c r="C12" t="s">
        <v>317</v>
      </c>
      <c r="D12" s="4">
        <f t="shared" si="2"/>
        <v>10</v>
      </c>
      <c r="E12" s="4" t="str">
        <f t="shared" si="3"/>
        <v xml:space="preserve">Biela Stanislaw </v>
      </c>
      <c r="F12" t="s">
        <v>318</v>
      </c>
      <c r="G12" t="s">
        <v>114</v>
      </c>
      <c r="H12">
        <v>5687</v>
      </c>
      <c r="I12" s="6">
        <f t="shared" si="4"/>
        <v>5290.9782915139549</v>
      </c>
      <c r="J12" s="10" t="s">
        <v>591</v>
      </c>
      <c r="N12" s="10" t="s">
        <v>592</v>
      </c>
    </row>
    <row r="13" spans="1:16" hidden="1" x14ac:dyDescent="0.2">
      <c r="A13">
        <v>8</v>
      </c>
      <c r="B13" t="s">
        <v>153</v>
      </c>
      <c r="C13" t="s">
        <v>585</v>
      </c>
      <c r="D13" s="4">
        <f t="shared" si="2"/>
        <v>10</v>
      </c>
      <c r="E13" s="4" t="str">
        <f t="shared" si="3"/>
        <v xml:space="preserve">Kotarski Krzysztof </v>
      </c>
      <c r="F13" t="s">
        <v>586</v>
      </c>
      <c r="G13" t="s">
        <v>86</v>
      </c>
      <c r="H13">
        <v>5383</v>
      </c>
      <c r="I13" s="6">
        <f t="shared" si="4"/>
        <v>5008.1477304764585</v>
      </c>
      <c r="J13" s="10" t="s">
        <v>591</v>
      </c>
      <c r="N13" s="10" t="s">
        <v>592</v>
      </c>
    </row>
    <row r="14" spans="1:16" hidden="1" x14ac:dyDescent="0.2">
      <c r="A14">
        <v>9</v>
      </c>
      <c r="B14" t="s">
        <v>119</v>
      </c>
      <c r="C14" t="s">
        <v>587</v>
      </c>
      <c r="D14" s="4">
        <f t="shared" si="2"/>
        <v>7</v>
      </c>
      <c r="E14" s="4" t="s">
        <v>593</v>
      </c>
      <c r="F14" t="s">
        <v>588</v>
      </c>
      <c r="G14" t="s">
        <v>208</v>
      </c>
      <c r="H14">
        <v>5149</v>
      </c>
      <c r="I14" s="6">
        <f t="shared" si="4"/>
        <v>4790.4426275725964</v>
      </c>
      <c r="J14" s="10" t="s">
        <v>591</v>
      </c>
      <c r="N14" s="10" t="s">
        <v>223</v>
      </c>
    </row>
    <row r="15" spans="1:16" x14ac:dyDescent="0.2">
      <c r="A15">
        <v>10</v>
      </c>
      <c r="B15" t="s">
        <v>135</v>
      </c>
      <c r="C15" t="s">
        <v>136</v>
      </c>
      <c r="D15" s="4">
        <f t="shared" si="2"/>
        <v>4</v>
      </c>
      <c r="E15" s="4" t="str">
        <f t="shared" si="3"/>
        <v xml:space="preserve">Keher Jan </v>
      </c>
      <c r="F15" t="s">
        <v>41</v>
      </c>
      <c r="G15" t="s">
        <v>7</v>
      </c>
      <c r="H15">
        <v>3974</v>
      </c>
      <c r="I15" s="6">
        <f t="shared" si="4"/>
        <v>3697.265294615167</v>
      </c>
      <c r="J15" s="10" t="s">
        <v>591</v>
      </c>
      <c r="N15" s="10" t="s">
        <v>20</v>
      </c>
    </row>
    <row r="16" spans="1:16" hidden="1" x14ac:dyDescent="0.2">
      <c r="A16">
        <v>11</v>
      </c>
      <c r="B16" t="s">
        <v>324</v>
      </c>
      <c r="C16" t="s">
        <v>589</v>
      </c>
      <c r="D16" s="4">
        <f t="shared" si="2"/>
        <v>9</v>
      </c>
      <c r="E16" s="4" t="str">
        <f t="shared" si="3"/>
        <v xml:space="preserve">Pískatý Slavomir </v>
      </c>
      <c r="F16" t="s">
        <v>590</v>
      </c>
      <c r="G16" t="s">
        <v>7</v>
      </c>
      <c r="H16">
        <v>3373</v>
      </c>
      <c r="I16" s="6">
        <f t="shared" si="4"/>
        <v>3138.1167183535376</v>
      </c>
      <c r="J16" s="10" t="s">
        <v>591</v>
      </c>
      <c r="N16" s="10" t="s">
        <v>458</v>
      </c>
    </row>
  </sheetData>
  <autoFilter ref="N5:N16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3"/>
  <sheetViews>
    <sheetView workbookViewId="0">
      <selection sqref="A1:K1"/>
    </sheetView>
  </sheetViews>
  <sheetFormatPr defaultColWidth="25.85546875" defaultRowHeight="12.75" x14ac:dyDescent="0.2"/>
  <cols>
    <col min="1" max="2" width="4.5703125" bestFit="1" customWidth="1"/>
    <col min="3" max="3" width="19.42578125" bestFit="1" customWidth="1"/>
    <col min="4" max="4" width="3.85546875" bestFit="1" customWidth="1"/>
    <col min="5" max="5" width="20.85546875" bestFit="1" customWidth="1"/>
    <col min="6" max="6" width="27" bestFit="1" customWidth="1"/>
    <col min="7" max="7" width="21.85546875" bestFit="1" customWidth="1"/>
    <col min="8" max="8" width="5.5703125" bestFit="1" customWidth="1"/>
    <col min="9" max="9" width="16.7109375" bestFit="1" customWidth="1"/>
    <col min="10" max="10" width="15.28515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.7109375" customWidth="1"/>
    <col min="17" max="17" width="3" customWidth="1"/>
    <col min="18" max="18" width="3.85546875" customWidth="1"/>
    <col min="19" max="19" width="3" customWidth="1"/>
    <col min="20" max="20" width="4.5703125" customWidth="1"/>
    <col min="21" max="21" width="3" customWidth="1"/>
    <col min="22" max="22" width="4.85546875" customWidth="1"/>
    <col min="23" max="23" width="19.42578125" customWidth="1"/>
    <col min="24" max="24" width="25" customWidth="1"/>
    <col min="25" max="25" width="16.28515625" customWidth="1"/>
    <col min="26" max="26" width="8.7109375" customWidth="1"/>
    <col min="27" max="27" width="6" customWidth="1"/>
    <col min="28" max="29" width="6.7109375" customWidth="1"/>
    <col min="30" max="30" width="7.7109375" customWidth="1"/>
    <col min="31" max="34" width="8.28515625" customWidth="1"/>
    <col min="35" max="35" width="6.7109375" customWidth="1"/>
    <col min="36" max="37" width="8.28515625" customWidth="1"/>
  </cols>
  <sheetData>
    <row r="1" spans="1:16" s="14" customFormat="1" ht="18" x14ac:dyDescent="0.25">
      <c r="A1" s="15" t="s">
        <v>575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576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340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44</v>
      </c>
      <c r="C4" s="5" t="s">
        <v>45</v>
      </c>
      <c r="D4" s="5"/>
      <c r="E4" s="13">
        <v>17</v>
      </c>
      <c r="F4" s="5" t="s">
        <v>46</v>
      </c>
      <c r="G4" s="13">
        <v>11</v>
      </c>
      <c r="H4" s="5" t="s">
        <v>152</v>
      </c>
      <c r="I4" s="7">
        <f>B4*K4*M4</f>
        <v>0.9</v>
      </c>
      <c r="J4" s="5" t="s">
        <v>47</v>
      </c>
      <c r="K4" s="13">
        <f>MIN(E4/15,1)</f>
        <v>1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hidden="1" x14ac:dyDescent="0.2">
      <c r="A6">
        <v>1</v>
      </c>
      <c r="B6" t="s">
        <v>157</v>
      </c>
      <c r="C6" t="s">
        <v>125</v>
      </c>
      <c r="D6" s="4">
        <f t="shared" ref="D6:D16" si="0">SEARCH(" ",C6,1)</f>
        <v>7</v>
      </c>
      <c r="E6" s="4" t="str">
        <f t="shared" ref="E6:E16" si="1">RIGHT(C6,LEN(C6)-D6) &amp; " " &amp; LEFT(C6,D6)</f>
        <v xml:space="preserve">Grabowski Lukasz </v>
      </c>
      <c r="F6" t="s">
        <v>594</v>
      </c>
      <c r="G6" t="s">
        <v>595</v>
      </c>
      <c r="H6">
        <v>7635</v>
      </c>
      <c r="I6" s="6">
        <f>H6/$H$6*10000*$I$4</f>
        <v>9000</v>
      </c>
      <c r="J6" s="10" t="s">
        <v>618</v>
      </c>
      <c r="N6" s="10" t="s">
        <v>592</v>
      </c>
    </row>
    <row r="7" spans="1:16" hidden="1" x14ac:dyDescent="0.2">
      <c r="A7">
        <v>2</v>
      </c>
      <c r="B7" t="s">
        <v>72</v>
      </c>
      <c r="C7" t="s">
        <v>158</v>
      </c>
      <c r="D7" s="4">
        <f t="shared" si="0"/>
        <v>7</v>
      </c>
      <c r="E7" s="4" t="str">
        <f t="shared" si="1"/>
        <v xml:space="preserve">Zube Gintas </v>
      </c>
      <c r="F7" t="s">
        <v>159</v>
      </c>
      <c r="G7" t="s">
        <v>211</v>
      </c>
      <c r="H7">
        <v>7368</v>
      </c>
      <c r="I7" s="6">
        <f t="shared" ref="I7:I22" si="2">H7/$H$6*10000*$I$4</f>
        <v>8685.2652259332026</v>
      </c>
      <c r="J7" s="10" t="s">
        <v>618</v>
      </c>
      <c r="N7" s="10" t="s">
        <v>619</v>
      </c>
    </row>
    <row r="8" spans="1:16" hidden="1" x14ac:dyDescent="0.2">
      <c r="A8">
        <v>3</v>
      </c>
      <c r="B8" t="s">
        <v>225</v>
      </c>
      <c r="C8" t="s">
        <v>226</v>
      </c>
      <c r="D8" s="4">
        <f t="shared" si="0"/>
        <v>5</v>
      </c>
      <c r="E8" s="4" t="str">
        <f t="shared" si="1"/>
        <v xml:space="preserve">Znidarsic Luka </v>
      </c>
      <c r="F8" t="s">
        <v>328</v>
      </c>
      <c r="G8" t="s">
        <v>326</v>
      </c>
      <c r="H8">
        <v>7109</v>
      </c>
      <c r="I8" s="6">
        <f t="shared" si="2"/>
        <v>8379.960707269156</v>
      </c>
      <c r="J8" s="10" t="s">
        <v>618</v>
      </c>
      <c r="N8" s="10" t="s">
        <v>620</v>
      </c>
    </row>
    <row r="9" spans="1:16" hidden="1" x14ac:dyDescent="0.2">
      <c r="A9">
        <v>4</v>
      </c>
      <c r="B9" t="s">
        <v>59</v>
      </c>
      <c r="C9" t="s">
        <v>311</v>
      </c>
      <c r="D9" s="4">
        <f t="shared" si="0"/>
        <v>5</v>
      </c>
      <c r="E9" s="4" t="str">
        <f t="shared" si="1"/>
        <v xml:space="preserve">Verdev Jože </v>
      </c>
      <c r="F9" t="s">
        <v>596</v>
      </c>
      <c r="G9" t="s">
        <v>597</v>
      </c>
      <c r="H9">
        <v>6910</v>
      </c>
      <c r="I9" s="6">
        <f t="shared" si="2"/>
        <v>8145.3831041257381</v>
      </c>
      <c r="J9" s="10" t="s">
        <v>618</v>
      </c>
      <c r="N9" s="10" t="s">
        <v>620</v>
      </c>
    </row>
    <row r="10" spans="1:16" hidden="1" x14ac:dyDescent="0.2">
      <c r="A10">
        <v>5</v>
      </c>
      <c r="B10" t="s">
        <v>598</v>
      </c>
      <c r="C10" t="s">
        <v>312</v>
      </c>
      <c r="D10" s="4">
        <f t="shared" si="0"/>
        <v>7</v>
      </c>
      <c r="E10" s="4" t="str">
        <f t="shared" si="1"/>
        <v xml:space="preserve">Lokovšek Jernej </v>
      </c>
      <c r="F10" t="s">
        <v>599</v>
      </c>
      <c r="G10" t="s">
        <v>600</v>
      </c>
      <c r="H10">
        <v>6582</v>
      </c>
      <c r="I10" s="6">
        <f t="shared" si="2"/>
        <v>7758.7426326129671</v>
      </c>
      <c r="J10" s="10" t="s">
        <v>618</v>
      </c>
      <c r="N10" s="10" t="s">
        <v>620</v>
      </c>
    </row>
    <row r="11" spans="1:16" hidden="1" x14ac:dyDescent="0.2">
      <c r="A11">
        <v>6</v>
      </c>
      <c r="B11" t="s">
        <v>601</v>
      </c>
      <c r="C11" t="s">
        <v>602</v>
      </c>
      <c r="D11" s="4">
        <f t="shared" si="0"/>
        <v>5</v>
      </c>
      <c r="E11" s="4" t="str">
        <f t="shared" si="1"/>
        <v xml:space="preserve">Jagomagi Teet </v>
      </c>
      <c r="F11" t="s">
        <v>603</v>
      </c>
      <c r="G11" t="s">
        <v>604</v>
      </c>
      <c r="H11">
        <v>6300</v>
      </c>
      <c r="I11" s="6">
        <f t="shared" si="2"/>
        <v>7426.3261296660121</v>
      </c>
      <c r="J11" s="10" t="s">
        <v>618</v>
      </c>
      <c r="N11" s="10" t="s">
        <v>621</v>
      </c>
    </row>
    <row r="12" spans="1:16" hidden="1" x14ac:dyDescent="0.2">
      <c r="A12">
        <v>7</v>
      </c>
      <c r="B12" t="s">
        <v>138</v>
      </c>
      <c r="C12" t="s">
        <v>605</v>
      </c>
      <c r="D12" s="4">
        <f t="shared" si="0"/>
        <v>7</v>
      </c>
      <c r="E12" s="4" t="str">
        <f t="shared" si="1"/>
        <v xml:space="preserve">Czyz Judyta </v>
      </c>
      <c r="F12" t="s">
        <v>209</v>
      </c>
      <c r="G12" t="s">
        <v>211</v>
      </c>
      <c r="H12">
        <v>5848</v>
      </c>
      <c r="I12" s="6">
        <f t="shared" si="2"/>
        <v>6893.5166994106094</v>
      </c>
      <c r="J12" s="10" t="s">
        <v>618</v>
      </c>
      <c r="N12" s="10" t="s">
        <v>592</v>
      </c>
    </row>
    <row r="13" spans="1:16" hidden="1" x14ac:dyDescent="0.2">
      <c r="A13">
        <v>8</v>
      </c>
      <c r="B13" t="s">
        <v>320</v>
      </c>
      <c r="C13" t="s">
        <v>321</v>
      </c>
      <c r="D13" s="4">
        <f t="shared" si="0"/>
        <v>7</v>
      </c>
      <c r="E13" s="4" t="str">
        <f t="shared" si="1"/>
        <v xml:space="preserve">Hamar Zoltan </v>
      </c>
      <c r="F13" t="s">
        <v>322</v>
      </c>
      <c r="G13" t="s">
        <v>606</v>
      </c>
      <c r="H13">
        <v>5841</v>
      </c>
      <c r="I13" s="6">
        <f t="shared" si="2"/>
        <v>6885.2652259332017</v>
      </c>
      <c r="J13" s="10" t="s">
        <v>618</v>
      </c>
      <c r="N13" s="10" t="s">
        <v>223</v>
      </c>
    </row>
    <row r="14" spans="1:16" hidden="1" x14ac:dyDescent="0.2">
      <c r="A14">
        <v>9</v>
      </c>
      <c r="B14" t="s">
        <v>236</v>
      </c>
      <c r="C14" t="s">
        <v>607</v>
      </c>
      <c r="D14" s="4">
        <f t="shared" si="0"/>
        <v>6</v>
      </c>
      <c r="E14" s="4" t="s">
        <v>593</v>
      </c>
      <c r="F14" t="s">
        <v>134</v>
      </c>
      <c r="G14" t="s">
        <v>327</v>
      </c>
      <c r="H14">
        <v>5704</v>
      </c>
      <c r="I14" s="6">
        <f t="shared" si="2"/>
        <v>6723.7721021611005</v>
      </c>
      <c r="J14" s="10" t="s">
        <v>618</v>
      </c>
      <c r="N14" s="10" t="s">
        <v>223</v>
      </c>
    </row>
    <row r="15" spans="1:16" hidden="1" x14ac:dyDescent="0.2">
      <c r="A15">
        <v>10</v>
      </c>
      <c r="B15" t="s">
        <v>123</v>
      </c>
      <c r="C15" t="s">
        <v>139</v>
      </c>
      <c r="D15" s="4">
        <f t="shared" si="0"/>
        <v>5</v>
      </c>
      <c r="E15" s="4" t="str">
        <f t="shared" si="1"/>
        <v xml:space="preserve">Czeladzki Adam </v>
      </c>
      <c r="F15" t="s">
        <v>140</v>
      </c>
      <c r="G15" t="s">
        <v>608</v>
      </c>
      <c r="H15">
        <v>5619</v>
      </c>
      <c r="I15" s="6">
        <f t="shared" si="2"/>
        <v>6623.5756385068762</v>
      </c>
      <c r="J15" s="10" t="s">
        <v>618</v>
      </c>
      <c r="N15" s="10" t="s">
        <v>592</v>
      </c>
    </row>
    <row r="16" spans="1:16" hidden="1" x14ac:dyDescent="0.2">
      <c r="A16">
        <v>11</v>
      </c>
      <c r="B16" t="s">
        <v>351</v>
      </c>
      <c r="C16" t="s">
        <v>609</v>
      </c>
      <c r="D16" s="4">
        <f t="shared" si="0"/>
        <v>6</v>
      </c>
      <c r="E16" s="4" t="str">
        <f t="shared" si="1"/>
        <v xml:space="preserve">Harsfalvi Péter </v>
      </c>
      <c r="F16" t="s">
        <v>610</v>
      </c>
      <c r="G16" t="s">
        <v>327</v>
      </c>
      <c r="H16">
        <v>4725</v>
      </c>
      <c r="I16" s="6">
        <f t="shared" si="2"/>
        <v>5569.7445972495088</v>
      </c>
      <c r="J16" s="10" t="s">
        <v>618</v>
      </c>
      <c r="N16" s="10" t="s">
        <v>223</v>
      </c>
    </row>
    <row r="17" spans="1:14" x14ac:dyDescent="0.2">
      <c r="A17">
        <v>12</v>
      </c>
      <c r="B17" t="s">
        <v>9</v>
      </c>
      <c r="C17" t="s">
        <v>611</v>
      </c>
      <c r="D17" s="4">
        <f t="shared" ref="D17:D22" si="3">SEARCH(" ",C17,1)</f>
        <v>7</v>
      </c>
      <c r="E17" s="4" t="str">
        <f t="shared" ref="E17:E22" si="4">RIGHT(C17,LEN(C17)-D17) &amp; " " &amp; LEFT(C17,D17)</f>
        <v xml:space="preserve">Sitar Drahos </v>
      </c>
      <c r="F17" t="s">
        <v>612</v>
      </c>
      <c r="G17" t="s">
        <v>211</v>
      </c>
      <c r="H17">
        <v>4255</v>
      </c>
      <c r="I17" s="6">
        <f t="shared" si="2"/>
        <v>5015.7170923379181</v>
      </c>
      <c r="J17" s="10" t="s">
        <v>618</v>
      </c>
      <c r="N17" s="10" t="s">
        <v>20</v>
      </c>
    </row>
    <row r="18" spans="1:14" hidden="1" x14ac:dyDescent="0.2">
      <c r="A18">
        <v>13</v>
      </c>
      <c r="B18" t="s">
        <v>160</v>
      </c>
      <c r="C18" t="s">
        <v>162</v>
      </c>
      <c r="D18" s="4">
        <f t="shared" si="3"/>
        <v>4</v>
      </c>
      <c r="E18" s="4" t="str">
        <f t="shared" si="4"/>
        <v xml:space="preserve">Paepke Jan </v>
      </c>
      <c r="F18" t="s">
        <v>163</v>
      </c>
      <c r="G18" t="s">
        <v>214</v>
      </c>
      <c r="H18">
        <v>3743</v>
      </c>
      <c r="I18" s="6">
        <f t="shared" si="2"/>
        <v>4412.1807465618858</v>
      </c>
      <c r="J18" s="10" t="s">
        <v>618</v>
      </c>
      <c r="N18" s="10" t="s">
        <v>622</v>
      </c>
    </row>
    <row r="19" spans="1:14" hidden="1" x14ac:dyDescent="0.2">
      <c r="A19">
        <v>14</v>
      </c>
      <c r="B19" t="s">
        <v>65</v>
      </c>
      <c r="C19" t="s">
        <v>613</v>
      </c>
      <c r="D19" s="4">
        <f t="shared" si="3"/>
        <v>8</v>
      </c>
      <c r="E19" s="4" t="str">
        <f t="shared" si="4"/>
        <v xml:space="preserve">&amp; Szabadfi Tornyai </v>
      </c>
      <c r="F19" t="s">
        <v>614</v>
      </c>
      <c r="G19" t="s">
        <v>141</v>
      </c>
      <c r="H19">
        <v>3689</v>
      </c>
      <c r="I19" s="6">
        <f t="shared" si="2"/>
        <v>4348.5265225933208</v>
      </c>
      <c r="J19" s="10" t="s">
        <v>618</v>
      </c>
      <c r="N19" s="10" t="s">
        <v>223</v>
      </c>
    </row>
    <row r="20" spans="1:14" x14ac:dyDescent="0.2">
      <c r="A20">
        <v>15</v>
      </c>
      <c r="B20" t="s">
        <v>67</v>
      </c>
      <c r="C20" t="s">
        <v>53</v>
      </c>
      <c r="D20" s="4">
        <f t="shared" si="3"/>
        <v>9</v>
      </c>
      <c r="E20" s="4" t="str">
        <f t="shared" si="4"/>
        <v xml:space="preserve">Laho Benedikt </v>
      </c>
      <c r="F20" t="s">
        <v>13</v>
      </c>
      <c r="G20" t="s">
        <v>213</v>
      </c>
      <c r="H20">
        <v>2942</v>
      </c>
      <c r="I20" s="6">
        <f t="shared" si="2"/>
        <v>3467.9764243614936</v>
      </c>
      <c r="J20" s="10" t="s">
        <v>618</v>
      </c>
      <c r="N20" s="10" t="s">
        <v>20</v>
      </c>
    </row>
    <row r="21" spans="1:14" hidden="1" x14ac:dyDescent="0.2">
      <c r="A21">
        <v>16</v>
      </c>
      <c r="B21" t="s">
        <v>615</v>
      </c>
      <c r="C21" t="s">
        <v>156</v>
      </c>
      <c r="D21" s="4">
        <f t="shared" si="3"/>
        <v>10</v>
      </c>
      <c r="E21" s="4" t="str">
        <f t="shared" si="4"/>
        <v xml:space="preserve">Stefańczyk Arkadiusz </v>
      </c>
      <c r="F21" t="s">
        <v>616</v>
      </c>
      <c r="G21" t="s">
        <v>617</v>
      </c>
      <c r="H21">
        <v>2304</v>
      </c>
      <c r="I21" s="6">
        <f t="shared" si="2"/>
        <v>2715.9135559921415</v>
      </c>
      <c r="J21" s="10" t="s">
        <v>618</v>
      </c>
      <c r="N21" s="10" t="s">
        <v>592</v>
      </c>
    </row>
    <row r="22" spans="1:14" hidden="1" x14ac:dyDescent="0.2">
      <c r="A22">
        <v>17</v>
      </c>
      <c r="B22" t="s">
        <v>132</v>
      </c>
      <c r="C22" t="s">
        <v>133</v>
      </c>
      <c r="D22" s="4">
        <f t="shared" si="3"/>
        <v>7</v>
      </c>
      <c r="E22" s="4" t="str">
        <f t="shared" si="4"/>
        <v xml:space="preserve">Reti Istvan </v>
      </c>
      <c r="F22" t="s">
        <v>134</v>
      </c>
      <c r="G22" t="s">
        <v>211</v>
      </c>
      <c r="H22">
        <v>1695</v>
      </c>
      <c r="I22" s="6">
        <f t="shared" si="2"/>
        <v>1998.0353634577605</v>
      </c>
      <c r="J22" s="10" t="s">
        <v>618</v>
      </c>
      <c r="N22" s="10" t="s">
        <v>223</v>
      </c>
    </row>
    <row r="23" spans="1:14" x14ac:dyDescent="0.2">
      <c r="I23" s="6"/>
      <c r="J23" s="10"/>
    </row>
  </sheetData>
  <autoFilter ref="N5:N22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2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14.85546875" bestFit="1" customWidth="1"/>
    <col min="4" max="4" width="13.5703125" bestFit="1" customWidth="1"/>
    <col min="5" max="5" width="19.28515625" bestFit="1" customWidth="1"/>
    <col min="6" max="6" width="13.140625" bestFit="1" customWidth="1"/>
    <col min="7" max="7" width="15.28515625" bestFit="1" customWidth="1"/>
    <col min="8" max="8" width="8.28515625" bestFit="1" customWidth="1"/>
    <col min="9" max="9" width="16.7109375" bestFit="1" customWidth="1"/>
    <col min="10" max="10" width="20.28515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5" bestFit="1" customWidth="1"/>
    <col min="15" max="15" width="2" customWidth="1"/>
    <col min="16" max="16" width="3.7109375" customWidth="1"/>
    <col min="17" max="17" width="3.5703125" customWidth="1"/>
    <col min="18" max="18" width="4.5703125" customWidth="1"/>
    <col min="19" max="19" width="15.85546875" customWidth="1"/>
    <col min="20" max="20" width="5.5703125" customWidth="1"/>
    <col min="21" max="21" width="4.7109375" customWidth="1"/>
    <col min="22" max="22" width="15.28515625" customWidth="1"/>
    <col min="23" max="23" width="8.7109375" customWidth="1"/>
    <col min="24" max="24" width="5" customWidth="1"/>
    <col min="25" max="26" width="7.7109375" customWidth="1"/>
    <col min="27" max="28" width="6.7109375" customWidth="1"/>
  </cols>
  <sheetData>
    <row r="1" spans="1:16" s="14" customFormat="1" ht="18" x14ac:dyDescent="0.25">
      <c r="A1" s="15" t="s">
        <v>623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624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397</v>
      </c>
      <c r="C4" s="5" t="s">
        <v>45</v>
      </c>
      <c r="D4" s="5"/>
      <c r="E4" s="13">
        <v>12</v>
      </c>
      <c r="F4" s="5" t="s">
        <v>46</v>
      </c>
      <c r="G4" s="13">
        <v>4</v>
      </c>
      <c r="H4" s="5" t="s">
        <v>152</v>
      </c>
      <c r="I4" s="7">
        <f>B4*K4*M4</f>
        <v>0.4</v>
      </c>
      <c r="J4" s="5" t="s">
        <v>47</v>
      </c>
      <c r="K4" s="13">
        <f>MIN(E4/15,1)</f>
        <v>0.8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625</v>
      </c>
      <c r="C6" t="s">
        <v>626</v>
      </c>
      <c r="D6" s="4">
        <f t="shared" ref="D6:D10" si="0">SEARCH(" ",C6,1)</f>
        <v>7</v>
      </c>
      <c r="E6" s="4" t="str">
        <f t="shared" ref="E6:E10" si="1">RIGHT(C6,LEN(C6)-D6) &amp; " " &amp; LEFT(C6,D6)</f>
        <v xml:space="preserve">Romačík Viktor </v>
      </c>
      <c r="G6" t="s">
        <v>627</v>
      </c>
      <c r="H6">
        <v>861</v>
      </c>
      <c r="I6" s="6">
        <f>H6/$H$6*10000*$I$4</f>
        <v>4000</v>
      </c>
      <c r="J6" s="10" t="s">
        <v>669</v>
      </c>
      <c r="N6" s="10" t="s">
        <v>20</v>
      </c>
    </row>
    <row r="7" spans="1:16" x14ac:dyDescent="0.2">
      <c r="A7">
        <v>2</v>
      </c>
      <c r="B7" t="s">
        <v>628</v>
      </c>
      <c r="C7" t="s">
        <v>629</v>
      </c>
      <c r="D7" s="4">
        <f t="shared" ref="D7:D22" si="2">SEARCH(" ",C7,1)</f>
        <v>8</v>
      </c>
      <c r="E7" s="4" t="str">
        <f t="shared" ref="E7:E22" si="3">RIGHT(C7,LEN(C7)-D7) &amp; " " &amp; LEFT(C7,D7)</f>
        <v xml:space="preserve">Homola Ludovít </v>
      </c>
      <c r="G7" t="s">
        <v>10</v>
      </c>
      <c r="H7">
        <v>822</v>
      </c>
      <c r="I7" s="6">
        <f t="shared" ref="I7:I22" si="4">H7/$H$6*10000*$I$4</f>
        <v>3818.8153310104531</v>
      </c>
      <c r="J7" s="10" t="s">
        <v>669</v>
      </c>
      <c r="N7" s="10" t="s">
        <v>20</v>
      </c>
    </row>
    <row r="8" spans="1:16" hidden="1" x14ac:dyDescent="0.2">
      <c r="A8">
        <v>3</v>
      </c>
      <c r="B8" t="s">
        <v>630</v>
      </c>
      <c r="C8" t="s">
        <v>631</v>
      </c>
      <c r="D8" s="4">
        <f t="shared" si="2"/>
        <v>9</v>
      </c>
      <c r="E8" s="4" t="str">
        <f t="shared" si="3"/>
        <v xml:space="preserve">Abraham Vladimír </v>
      </c>
      <c r="G8" t="s">
        <v>632</v>
      </c>
      <c r="H8">
        <v>800</v>
      </c>
      <c r="I8" s="6">
        <f t="shared" si="4"/>
        <v>3716.6085946573753</v>
      </c>
      <c r="J8" s="10" t="s">
        <v>669</v>
      </c>
      <c r="N8" s="10" t="s">
        <v>458</v>
      </c>
    </row>
    <row r="9" spans="1:16" x14ac:dyDescent="0.2">
      <c r="A9">
        <v>4</v>
      </c>
      <c r="B9" t="s">
        <v>633</v>
      </c>
      <c r="C9" t="s">
        <v>634</v>
      </c>
      <c r="D9" s="4">
        <f t="shared" si="2"/>
        <v>8</v>
      </c>
      <c r="E9" s="4" t="str">
        <f t="shared" si="3"/>
        <v xml:space="preserve">Uhelský Radovan </v>
      </c>
      <c r="G9" t="s">
        <v>635</v>
      </c>
      <c r="H9">
        <v>721</v>
      </c>
      <c r="I9" s="6">
        <f t="shared" si="4"/>
        <v>3349.5934959349597</v>
      </c>
      <c r="J9" s="10" t="s">
        <v>669</v>
      </c>
      <c r="N9" s="10" t="s">
        <v>20</v>
      </c>
    </row>
    <row r="10" spans="1:16" x14ac:dyDescent="0.2">
      <c r="A10">
        <v>5</v>
      </c>
      <c r="B10" t="s">
        <v>182</v>
      </c>
      <c r="C10" t="s">
        <v>636</v>
      </c>
      <c r="D10" s="4">
        <f t="shared" si="2"/>
        <v>6</v>
      </c>
      <c r="E10" s="4" t="str">
        <f t="shared" si="3"/>
        <v xml:space="preserve">Vyšný Juraj </v>
      </c>
      <c r="G10" t="s">
        <v>637</v>
      </c>
      <c r="H10">
        <v>719</v>
      </c>
      <c r="I10" s="6">
        <f t="shared" si="4"/>
        <v>3340.3019744483158</v>
      </c>
      <c r="J10" s="10" t="s">
        <v>669</v>
      </c>
      <c r="N10" s="10" t="s">
        <v>20</v>
      </c>
    </row>
    <row r="11" spans="1:16" x14ac:dyDescent="0.2">
      <c r="A11">
        <v>6</v>
      </c>
      <c r="B11" t="s">
        <v>151</v>
      </c>
      <c r="C11" t="s">
        <v>638</v>
      </c>
      <c r="D11" s="4">
        <f t="shared" si="2"/>
        <v>6</v>
      </c>
      <c r="E11" s="4" t="str">
        <f t="shared" si="3"/>
        <v xml:space="preserve">Boroš Milan </v>
      </c>
      <c r="G11" t="s">
        <v>10</v>
      </c>
      <c r="H11">
        <v>714</v>
      </c>
      <c r="I11" s="6">
        <f t="shared" si="4"/>
        <v>3317.0731707317073</v>
      </c>
      <c r="J11" s="10" t="s">
        <v>669</v>
      </c>
      <c r="N11" s="10" t="s">
        <v>20</v>
      </c>
    </row>
    <row r="12" spans="1:16" x14ac:dyDescent="0.2">
      <c r="A12">
        <v>7</v>
      </c>
      <c r="B12" t="s">
        <v>639</v>
      </c>
      <c r="C12" t="s">
        <v>640</v>
      </c>
      <c r="D12" s="4">
        <f t="shared" si="2"/>
        <v>6</v>
      </c>
      <c r="E12" s="4" t="str">
        <f t="shared" si="3"/>
        <v xml:space="preserve">Jurovicová Ivana </v>
      </c>
      <c r="G12" t="s">
        <v>641</v>
      </c>
      <c r="H12">
        <v>660</v>
      </c>
      <c r="I12" s="6">
        <f t="shared" si="4"/>
        <v>3066.2020905923346</v>
      </c>
      <c r="J12" s="10" t="s">
        <v>669</v>
      </c>
      <c r="N12" s="10" t="s">
        <v>20</v>
      </c>
    </row>
    <row r="13" spans="1:16" x14ac:dyDescent="0.2">
      <c r="A13">
        <v>8</v>
      </c>
      <c r="B13" t="s">
        <v>642</v>
      </c>
      <c r="C13" t="s">
        <v>643</v>
      </c>
      <c r="D13" s="4">
        <f t="shared" si="2"/>
        <v>7</v>
      </c>
      <c r="E13" s="4" t="str">
        <f t="shared" si="3"/>
        <v xml:space="preserve">Szabó Marián </v>
      </c>
      <c r="G13" t="s">
        <v>644</v>
      </c>
      <c r="H13">
        <v>659</v>
      </c>
      <c r="I13" s="6">
        <f t="shared" si="4"/>
        <v>3061.5563298490129</v>
      </c>
      <c r="J13" s="10" t="s">
        <v>669</v>
      </c>
      <c r="N13" s="10" t="s">
        <v>20</v>
      </c>
    </row>
    <row r="14" spans="1:16" hidden="1" x14ac:dyDescent="0.2">
      <c r="A14">
        <v>9</v>
      </c>
      <c r="B14" t="s">
        <v>645</v>
      </c>
      <c r="C14" t="s">
        <v>646</v>
      </c>
      <c r="D14" s="4">
        <f t="shared" si="2"/>
        <v>7</v>
      </c>
      <c r="E14" s="4" t="str">
        <f t="shared" si="3"/>
        <v xml:space="preserve">Černý Václav </v>
      </c>
      <c r="G14" t="s">
        <v>647</v>
      </c>
      <c r="H14">
        <v>616</v>
      </c>
      <c r="I14" s="6">
        <f t="shared" si="4"/>
        <v>2861.7886178861791</v>
      </c>
      <c r="J14" s="10" t="s">
        <v>669</v>
      </c>
      <c r="N14" s="10" t="s">
        <v>458</v>
      </c>
    </row>
    <row r="15" spans="1:16" x14ac:dyDescent="0.2">
      <c r="A15">
        <v>10</v>
      </c>
      <c r="B15" t="s">
        <v>648</v>
      </c>
      <c r="C15" t="s">
        <v>649</v>
      </c>
      <c r="D15" s="4">
        <f t="shared" si="2"/>
        <v>8</v>
      </c>
      <c r="E15" s="4" t="str">
        <f t="shared" si="3"/>
        <v xml:space="preserve">Károlyi Norbert </v>
      </c>
      <c r="G15" t="s">
        <v>650</v>
      </c>
      <c r="H15">
        <v>558</v>
      </c>
      <c r="I15" s="6">
        <f t="shared" si="4"/>
        <v>2592.3344947735195</v>
      </c>
      <c r="J15" s="10" t="s">
        <v>669</v>
      </c>
      <c r="N15" s="10" t="s">
        <v>20</v>
      </c>
    </row>
    <row r="16" spans="1:16" x14ac:dyDescent="0.2">
      <c r="A16">
        <v>11</v>
      </c>
      <c r="B16" t="s">
        <v>651</v>
      </c>
      <c r="C16" t="s">
        <v>652</v>
      </c>
      <c r="D16" s="4">
        <f t="shared" si="2"/>
        <v>10</v>
      </c>
      <c r="E16" s="4" t="str">
        <f t="shared" si="3"/>
        <v xml:space="preserve">Ehn František </v>
      </c>
      <c r="G16" t="s">
        <v>10</v>
      </c>
      <c r="H16">
        <v>517</v>
      </c>
      <c r="I16" s="6">
        <f t="shared" si="4"/>
        <v>2401.8583042973287</v>
      </c>
      <c r="J16" s="10" t="s">
        <v>669</v>
      </c>
      <c r="N16" s="10" t="s">
        <v>20</v>
      </c>
    </row>
    <row r="17" spans="1:14" hidden="1" x14ac:dyDescent="0.2">
      <c r="A17">
        <v>12</v>
      </c>
      <c r="B17" t="s">
        <v>653</v>
      </c>
      <c r="C17" t="s">
        <v>654</v>
      </c>
      <c r="D17" s="4">
        <f t="shared" si="2"/>
        <v>9</v>
      </c>
      <c r="E17" s="4" t="str">
        <f t="shared" si="3"/>
        <v xml:space="preserve">Kareš Jaroslav </v>
      </c>
      <c r="G17" t="s">
        <v>655</v>
      </c>
      <c r="H17">
        <v>479</v>
      </c>
      <c r="I17" s="6">
        <f t="shared" si="4"/>
        <v>2225.3193960511035</v>
      </c>
      <c r="J17" s="10" t="s">
        <v>669</v>
      </c>
      <c r="N17" s="10" t="s">
        <v>458</v>
      </c>
    </row>
    <row r="18" spans="1:14" x14ac:dyDescent="0.2">
      <c r="A18">
        <v>13</v>
      </c>
      <c r="B18" t="s">
        <v>203</v>
      </c>
      <c r="C18" t="s">
        <v>656</v>
      </c>
      <c r="D18" s="4">
        <f t="shared" si="2"/>
        <v>6</v>
      </c>
      <c r="E18" s="4" t="str">
        <f t="shared" si="3"/>
        <v xml:space="preserve">Hrčka Zdeno </v>
      </c>
      <c r="G18" t="s">
        <v>657</v>
      </c>
      <c r="H18">
        <v>198</v>
      </c>
      <c r="I18" s="6">
        <f t="shared" si="4"/>
        <v>919.86062717770039</v>
      </c>
      <c r="J18" s="10" t="s">
        <v>669</v>
      </c>
      <c r="N18" s="10" t="s">
        <v>20</v>
      </c>
    </row>
    <row r="19" spans="1:14" hidden="1" x14ac:dyDescent="0.2">
      <c r="A19">
        <v>14</v>
      </c>
      <c r="B19" t="s">
        <v>658</v>
      </c>
      <c r="C19" t="s">
        <v>659</v>
      </c>
      <c r="D19" s="4">
        <f t="shared" si="2"/>
        <v>7</v>
      </c>
      <c r="E19" s="4" t="str">
        <f t="shared" si="3"/>
        <v xml:space="preserve">Baxa Michal </v>
      </c>
      <c r="G19" t="s">
        <v>10</v>
      </c>
      <c r="H19">
        <v>0</v>
      </c>
      <c r="I19" s="6">
        <f t="shared" si="4"/>
        <v>0</v>
      </c>
      <c r="J19" s="10" t="s">
        <v>669</v>
      </c>
      <c r="N19" s="10"/>
    </row>
    <row r="20" spans="1:14" hidden="1" x14ac:dyDescent="0.2">
      <c r="A20">
        <v>14</v>
      </c>
      <c r="B20" t="s">
        <v>660</v>
      </c>
      <c r="C20" t="s">
        <v>661</v>
      </c>
      <c r="D20" s="4">
        <f t="shared" si="2"/>
        <v>4</v>
      </c>
      <c r="E20" s="4" t="str">
        <f t="shared" si="3"/>
        <v xml:space="preserve">Gese Oto </v>
      </c>
      <c r="G20" t="s">
        <v>662</v>
      </c>
      <c r="H20">
        <v>0</v>
      </c>
      <c r="I20" s="6">
        <f t="shared" si="4"/>
        <v>0</v>
      </c>
      <c r="J20" s="10" t="s">
        <v>669</v>
      </c>
      <c r="N20" s="10"/>
    </row>
    <row r="21" spans="1:14" hidden="1" x14ac:dyDescent="0.2">
      <c r="A21">
        <v>14</v>
      </c>
      <c r="B21" t="s">
        <v>663</v>
      </c>
      <c r="C21" t="s">
        <v>664</v>
      </c>
      <c r="D21" s="4">
        <f t="shared" si="2"/>
        <v>5</v>
      </c>
      <c r="E21" s="4" t="str">
        <f t="shared" si="3"/>
        <v xml:space="preserve">Ott Igor </v>
      </c>
      <c r="G21" t="s">
        <v>665</v>
      </c>
      <c r="H21">
        <v>0</v>
      </c>
      <c r="I21" s="6">
        <f t="shared" si="4"/>
        <v>0</v>
      </c>
      <c r="J21" s="10" t="s">
        <v>669</v>
      </c>
      <c r="N21" s="10"/>
    </row>
    <row r="22" spans="1:14" hidden="1" x14ac:dyDescent="0.2">
      <c r="A22" t="s">
        <v>536</v>
      </c>
      <c r="B22" t="s">
        <v>666</v>
      </c>
      <c r="C22" t="s">
        <v>667</v>
      </c>
      <c r="D22" s="4">
        <f t="shared" si="2"/>
        <v>5</v>
      </c>
      <c r="E22" s="4" t="str">
        <f t="shared" si="3"/>
        <v xml:space="preserve">Ott Jóži </v>
      </c>
      <c r="G22" t="s">
        <v>668</v>
      </c>
      <c r="H22">
        <v>0</v>
      </c>
      <c r="I22" s="6">
        <f t="shared" si="4"/>
        <v>0</v>
      </c>
      <c r="J22" s="10" t="s">
        <v>669</v>
      </c>
      <c r="N22" s="10"/>
    </row>
  </sheetData>
  <autoFilter ref="N5:N22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6"/>
  <sheetViews>
    <sheetView workbookViewId="0">
      <selection sqref="A1:K1"/>
    </sheetView>
  </sheetViews>
  <sheetFormatPr defaultColWidth="25.85546875" defaultRowHeight="12.75" x14ac:dyDescent="0.2"/>
  <cols>
    <col min="1" max="2" width="4.5703125" bestFit="1" customWidth="1"/>
    <col min="3" max="3" width="16.42578125" bestFit="1" customWidth="1"/>
    <col min="4" max="4" width="3.85546875" bestFit="1" customWidth="1"/>
    <col min="5" max="5" width="20.85546875" bestFit="1" customWidth="1"/>
    <col min="6" max="6" width="27" bestFit="1" customWidth="1"/>
    <col min="7" max="7" width="38.5703125" bestFit="1" customWidth="1"/>
    <col min="8" max="8" width="5.5703125" bestFit="1" customWidth="1"/>
    <col min="9" max="9" width="16.7109375" bestFit="1" customWidth="1"/>
    <col min="10" max="10" width="17.57031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" customWidth="1"/>
    <col min="17" max="17" width="4.28515625" customWidth="1"/>
    <col min="18" max="18" width="15.7109375" customWidth="1"/>
    <col min="19" max="19" width="14.85546875" customWidth="1"/>
    <col min="20" max="20" width="38.5703125" customWidth="1"/>
    <col min="21" max="21" width="8.7109375" customWidth="1"/>
    <col min="22" max="22" width="5" customWidth="1"/>
    <col min="23" max="26" width="6.7109375" customWidth="1"/>
    <col min="27" max="27" width="6" customWidth="1"/>
    <col min="28" max="28" width="7.7109375" customWidth="1"/>
    <col min="29" max="29" width="6.7109375" customWidth="1"/>
    <col min="30" max="30" width="7.7109375" customWidth="1"/>
    <col min="31" max="31" width="8.28515625" customWidth="1"/>
    <col min="32" max="32" width="7.7109375" customWidth="1"/>
    <col min="33" max="33" width="8.28515625" customWidth="1"/>
    <col min="34" max="34" width="6.7109375" customWidth="1"/>
    <col min="35" max="36" width="8.28515625" customWidth="1"/>
  </cols>
  <sheetData>
    <row r="1" spans="1:16" s="14" customFormat="1" ht="18" x14ac:dyDescent="0.25">
      <c r="A1" s="15" t="s">
        <v>670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671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545</v>
      </c>
      <c r="C4" s="5" t="s">
        <v>45</v>
      </c>
      <c r="D4" s="5"/>
      <c r="E4" s="13">
        <v>10</v>
      </c>
      <c r="F4" s="5" t="s">
        <v>46</v>
      </c>
      <c r="G4" s="13">
        <v>4</v>
      </c>
      <c r="H4" s="5" t="s">
        <v>152</v>
      </c>
      <c r="I4" s="7">
        <f>B4*K4*M4</f>
        <v>0.46666666666666662</v>
      </c>
      <c r="J4" s="5" t="s">
        <v>47</v>
      </c>
      <c r="K4" s="13">
        <f>MIN(E4/15,1)</f>
        <v>0.66666666666666663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hidden="1" x14ac:dyDescent="0.2">
      <c r="A6">
        <v>1</v>
      </c>
      <c r="B6" t="s">
        <v>75</v>
      </c>
      <c r="C6" t="s">
        <v>21</v>
      </c>
      <c r="D6" s="4">
        <f t="shared" ref="D6:D16" si="0">SEARCH(" ",C6,1)</f>
        <v>5</v>
      </c>
      <c r="E6" s="4" t="str">
        <f t="shared" ref="E6:E16" si="1">RIGHT(C6,LEN(C6)-D6) &amp; " " &amp; LEFT(C6,D6)</f>
        <v xml:space="preserve">Kusbach Jiri </v>
      </c>
      <c r="F6" t="s">
        <v>176</v>
      </c>
      <c r="G6" t="s">
        <v>672</v>
      </c>
      <c r="H6">
        <v>987</v>
      </c>
      <c r="I6" s="6">
        <f>H6/$H$6*10000*$I$4</f>
        <v>4666.6666666666661</v>
      </c>
      <c r="J6" s="10" t="s">
        <v>689</v>
      </c>
      <c r="N6" s="10" t="s">
        <v>458</v>
      </c>
    </row>
    <row r="7" spans="1:16" hidden="1" x14ac:dyDescent="0.2">
      <c r="A7">
        <v>2</v>
      </c>
      <c r="B7" t="s">
        <v>200</v>
      </c>
      <c r="C7" t="s">
        <v>673</v>
      </c>
      <c r="D7" s="4">
        <f t="shared" si="0"/>
        <v>6</v>
      </c>
      <c r="E7" s="4" t="str">
        <f t="shared" si="1"/>
        <v xml:space="preserve">Surovcík Jr. Milan </v>
      </c>
      <c r="F7" t="s">
        <v>68</v>
      </c>
      <c r="G7" t="s">
        <v>674</v>
      </c>
      <c r="H7">
        <v>950</v>
      </c>
      <c r="I7" s="6">
        <f t="shared" ref="I7:I15" si="2">H7/$H$6*10000*$I$4</f>
        <v>4491.725768321513</v>
      </c>
      <c r="J7" s="10" t="s">
        <v>689</v>
      </c>
      <c r="N7" s="10" t="s">
        <v>458</v>
      </c>
    </row>
    <row r="8" spans="1:16" x14ac:dyDescent="0.2">
      <c r="A8">
        <v>3</v>
      </c>
      <c r="B8" t="s">
        <v>215</v>
      </c>
      <c r="C8" t="s">
        <v>24</v>
      </c>
      <c r="D8" s="4">
        <f t="shared" ref="D8:D15" si="3">SEARCH(" ",C8,1)</f>
        <v>6</v>
      </c>
      <c r="E8" s="4" t="str">
        <f t="shared" ref="E8:E15" si="4">RIGHT(C8,LEN(C8)-D8) &amp; " " &amp; LEFT(C8,D8)</f>
        <v xml:space="preserve">Noga Tibor </v>
      </c>
      <c r="F8" t="s">
        <v>76</v>
      </c>
      <c r="G8" t="s">
        <v>175</v>
      </c>
      <c r="H8">
        <v>929</v>
      </c>
      <c r="I8" s="6">
        <f t="shared" si="2"/>
        <v>4392.4349881796688</v>
      </c>
      <c r="J8" s="10" t="s">
        <v>689</v>
      </c>
      <c r="N8" s="10" t="s">
        <v>20</v>
      </c>
    </row>
    <row r="9" spans="1:16" hidden="1" x14ac:dyDescent="0.2">
      <c r="A9">
        <v>4</v>
      </c>
      <c r="B9" t="s">
        <v>675</v>
      </c>
      <c r="C9" t="s">
        <v>676</v>
      </c>
      <c r="D9" s="4">
        <f t="shared" si="3"/>
        <v>6</v>
      </c>
      <c r="E9" s="4" t="str">
        <f t="shared" si="4"/>
        <v xml:space="preserve">Bors Gábor </v>
      </c>
      <c r="F9" t="s">
        <v>677</v>
      </c>
      <c r="G9" t="s">
        <v>678</v>
      </c>
      <c r="H9">
        <v>593</v>
      </c>
      <c r="I9" s="6">
        <f t="shared" si="2"/>
        <v>2803.7825059101651</v>
      </c>
      <c r="J9" s="10" t="s">
        <v>689</v>
      </c>
      <c r="N9" s="10" t="s">
        <v>622</v>
      </c>
    </row>
    <row r="10" spans="1:16" x14ac:dyDescent="0.2">
      <c r="A10">
        <v>5</v>
      </c>
      <c r="B10" t="s">
        <v>440</v>
      </c>
      <c r="C10" t="s">
        <v>679</v>
      </c>
      <c r="D10" s="4">
        <f t="shared" si="3"/>
        <v>6</v>
      </c>
      <c r="E10" s="4" t="str">
        <f t="shared" si="4"/>
        <v xml:space="preserve">Sedmák Peter </v>
      </c>
      <c r="F10" t="s">
        <v>385</v>
      </c>
      <c r="G10" t="s">
        <v>674</v>
      </c>
      <c r="H10">
        <v>563</v>
      </c>
      <c r="I10" s="6">
        <f t="shared" si="2"/>
        <v>2661.9385342789597</v>
      </c>
      <c r="J10" s="10" t="s">
        <v>689</v>
      </c>
      <c r="N10" s="10" t="s">
        <v>20</v>
      </c>
    </row>
    <row r="11" spans="1:16" x14ac:dyDescent="0.2">
      <c r="A11">
        <v>6</v>
      </c>
      <c r="B11" t="s">
        <v>529</v>
      </c>
      <c r="C11" t="s">
        <v>680</v>
      </c>
      <c r="D11" s="4">
        <f t="shared" si="3"/>
        <v>6</v>
      </c>
      <c r="E11" s="4" t="str">
        <f t="shared" si="4"/>
        <v xml:space="preserve">Gossányi Peter </v>
      </c>
      <c r="F11" t="s">
        <v>681</v>
      </c>
      <c r="G11" t="s">
        <v>7</v>
      </c>
      <c r="H11">
        <v>438</v>
      </c>
      <c r="I11" s="6">
        <f t="shared" si="2"/>
        <v>2070.9219858156025</v>
      </c>
      <c r="J11" s="10" t="s">
        <v>689</v>
      </c>
      <c r="N11" s="10" t="s">
        <v>20</v>
      </c>
    </row>
    <row r="12" spans="1:16" x14ac:dyDescent="0.2">
      <c r="A12">
        <v>7</v>
      </c>
      <c r="B12" t="s">
        <v>347</v>
      </c>
      <c r="C12" t="s">
        <v>89</v>
      </c>
      <c r="D12" s="4">
        <f t="shared" si="3"/>
        <v>6</v>
      </c>
      <c r="E12" s="4" t="str">
        <f t="shared" si="4"/>
        <v xml:space="preserve">Seman Marek </v>
      </c>
      <c r="F12" t="s">
        <v>682</v>
      </c>
      <c r="G12" t="s">
        <v>6</v>
      </c>
      <c r="H12">
        <v>317</v>
      </c>
      <c r="I12" s="6">
        <f t="shared" si="2"/>
        <v>1498.8179669030731</v>
      </c>
      <c r="J12" s="10" t="s">
        <v>689</v>
      </c>
      <c r="N12" s="10" t="s">
        <v>20</v>
      </c>
    </row>
    <row r="13" spans="1:16" x14ac:dyDescent="0.2">
      <c r="A13">
        <v>8</v>
      </c>
      <c r="B13" t="s">
        <v>683</v>
      </c>
      <c r="C13" t="s">
        <v>684</v>
      </c>
      <c r="D13" s="4">
        <f t="shared" si="3"/>
        <v>6</v>
      </c>
      <c r="E13" s="4" t="str">
        <f t="shared" si="4"/>
        <v xml:space="preserve">Zabka Jozef </v>
      </c>
      <c r="F13" t="s">
        <v>19</v>
      </c>
      <c r="G13" t="s">
        <v>6</v>
      </c>
      <c r="H13">
        <v>223</v>
      </c>
      <c r="I13" s="6">
        <f t="shared" si="2"/>
        <v>1054.3735224586287</v>
      </c>
      <c r="J13" s="10" t="s">
        <v>689</v>
      </c>
      <c r="N13" s="10" t="s">
        <v>20</v>
      </c>
    </row>
    <row r="14" spans="1:16" x14ac:dyDescent="0.2">
      <c r="A14">
        <v>9</v>
      </c>
      <c r="B14" t="s">
        <v>510</v>
      </c>
      <c r="C14" t="s">
        <v>685</v>
      </c>
      <c r="D14" s="4">
        <f t="shared" si="3"/>
        <v>6</v>
      </c>
      <c r="E14" s="4" t="str">
        <f t="shared" si="4"/>
        <v xml:space="preserve">Gašparovic Peter </v>
      </c>
      <c r="F14" t="s">
        <v>76</v>
      </c>
      <c r="G14" t="s">
        <v>686</v>
      </c>
      <c r="H14">
        <v>103</v>
      </c>
      <c r="I14" s="6">
        <f t="shared" si="2"/>
        <v>486.99763593380601</v>
      </c>
      <c r="J14" s="10" t="s">
        <v>689</v>
      </c>
      <c r="N14" s="10" t="s">
        <v>20</v>
      </c>
    </row>
    <row r="15" spans="1:16" x14ac:dyDescent="0.2">
      <c r="A15">
        <v>10</v>
      </c>
      <c r="B15" t="s">
        <v>531</v>
      </c>
      <c r="C15" t="s">
        <v>532</v>
      </c>
      <c r="D15" s="4">
        <f t="shared" si="3"/>
        <v>5</v>
      </c>
      <c r="E15" s="4" t="str">
        <f t="shared" si="4"/>
        <v xml:space="preserve">Chabada Ivan </v>
      </c>
      <c r="F15" t="s">
        <v>687</v>
      </c>
      <c r="G15" t="s">
        <v>688</v>
      </c>
      <c r="H15">
        <v>1</v>
      </c>
      <c r="I15" s="6">
        <f t="shared" si="2"/>
        <v>4.7281323877068555</v>
      </c>
      <c r="J15" s="10" t="s">
        <v>689</v>
      </c>
      <c r="N15" s="10" t="s">
        <v>20</v>
      </c>
    </row>
    <row r="16" spans="1:16" x14ac:dyDescent="0.2">
      <c r="D16" s="4"/>
      <c r="E16" s="4"/>
      <c r="I16" s="6"/>
      <c r="J16" s="10"/>
      <c r="N16" s="10"/>
    </row>
  </sheetData>
  <autoFilter ref="N5:N15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3"/>
  <sheetViews>
    <sheetView workbookViewId="0">
      <selection sqref="A1:K1"/>
    </sheetView>
  </sheetViews>
  <sheetFormatPr defaultColWidth="25.85546875" defaultRowHeight="12.75" x14ac:dyDescent="0.2"/>
  <cols>
    <col min="1" max="2" width="4.5703125" bestFit="1" customWidth="1"/>
    <col min="3" max="3" width="16.42578125" bestFit="1" customWidth="1"/>
    <col min="4" max="4" width="3.85546875" bestFit="1" customWidth="1"/>
    <col min="5" max="5" width="20.85546875" bestFit="1" customWidth="1"/>
    <col min="6" max="6" width="27" bestFit="1" customWidth="1"/>
    <col min="7" max="7" width="38.5703125" bestFit="1" customWidth="1"/>
    <col min="8" max="8" width="5.5703125" bestFit="1" customWidth="1"/>
    <col min="9" max="9" width="16.7109375" bestFit="1" customWidth="1"/>
    <col min="10" max="10" width="19.140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5" max="15" width="2" customWidth="1"/>
    <col min="16" max="16" width="3" customWidth="1"/>
    <col min="17" max="17" width="4.28515625" customWidth="1"/>
    <col min="18" max="18" width="3" customWidth="1"/>
    <col min="19" max="19" width="4.85546875" customWidth="1"/>
    <col min="20" max="20" width="17" customWidth="1"/>
    <col min="21" max="21" width="16.28515625" customWidth="1"/>
    <col min="22" max="22" width="22.85546875" customWidth="1"/>
    <col min="23" max="23" width="8.7109375" customWidth="1"/>
    <col min="24" max="24" width="6" customWidth="1"/>
    <col min="25" max="26" width="7.7109375" customWidth="1"/>
    <col min="27" max="27" width="8.28515625" customWidth="1"/>
    <col min="28" max="30" width="7.7109375" customWidth="1"/>
    <col min="31" max="31" width="8.28515625" customWidth="1"/>
    <col min="32" max="32" width="7.7109375" customWidth="1"/>
    <col min="33" max="33" width="8.28515625" customWidth="1"/>
    <col min="34" max="34" width="6.7109375" customWidth="1"/>
    <col min="35" max="36" width="8.28515625" customWidth="1"/>
  </cols>
  <sheetData>
    <row r="1" spans="1:16" s="14" customFormat="1" ht="18" x14ac:dyDescent="0.25">
      <c r="A1" s="15" t="s">
        <v>670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671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340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545</v>
      </c>
      <c r="C4" s="5" t="s">
        <v>45</v>
      </c>
      <c r="D4" s="5"/>
      <c r="E4" s="13">
        <v>18</v>
      </c>
      <c r="F4" s="5" t="s">
        <v>46</v>
      </c>
      <c r="G4" s="13">
        <v>5</v>
      </c>
      <c r="H4" s="5" t="s">
        <v>152</v>
      </c>
      <c r="I4" s="7">
        <f>B4*K4*M4</f>
        <v>0.7</v>
      </c>
      <c r="J4" s="5" t="s">
        <v>47</v>
      </c>
      <c r="K4" s="13">
        <f>MIN(E4/15,1)</f>
        <v>1</v>
      </c>
      <c r="L4" s="5" t="s">
        <v>48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>
        <v>3</v>
      </c>
      <c r="C6" t="s">
        <v>690</v>
      </c>
      <c r="D6" s="4">
        <f t="shared" ref="D6:D23" si="0">SEARCH(" ",C6,1)</f>
        <v>7</v>
      </c>
      <c r="E6" s="4" t="str">
        <f t="shared" ref="E6:E23" si="1">RIGHT(C6,LEN(C6)-D6) &amp; " " &amp; LEFT(C6,D6)</f>
        <v xml:space="preserve">Fürješ Martin </v>
      </c>
      <c r="F6" t="s">
        <v>76</v>
      </c>
      <c r="G6" t="s">
        <v>691</v>
      </c>
      <c r="H6">
        <v>2360</v>
      </c>
      <c r="I6" s="6">
        <f>H6/$H$6*10000*$I$4</f>
        <v>7000</v>
      </c>
      <c r="J6" s="10" t="s">
        <v>719</v>
      </c>
      <c r="N6" s="10" t="s">
        <v>20</v>
      </c>
    </row>
    <row r="7" spans="1:16" x14ac:dyDescent="0.2">
      <c r="A7">
        <v>2</v>
      </c>
      <c r="B7" t="s">
        <v>161</v>
      </c>
      <c r="C7" t="s">
        <v>692</v>
      </c>
      <c r="D7" s="4">
        <f t="shared" si="0"/>
        <v>4</v>
      </c>
      <c r="E7" s="4" t="str">
        <f t="shared" si="1"/>
        <v xml:space="preserve">Divok Ján </v>
      </c>
      <c r="F7" t="s">
        <v>116</v>
      </c>
      <c r="G7" t="s">
        <v>213</v>
      </c>
      <c r="H7">
        <v>2337</v>
      </c>
      <c r="I7" s="6">
        <f t="shared" ref="I7:I23" si="2">H7/$H$6*10000*$I$4</f>
        <v>6931.779661016948</v>
      </c>
      <c r="J7" s="10" t="s">
        <v>719</v>
      </c>
      <c r="N7" s="10" t="s">
        <v>20</v>
      </c>
    </row>
    <row r="8" spans="1:16" x14ac:dyDescent="0.2">
      <c r="A8">
        <v>3</v>
      </c>
      <c r="B8" t="s">
        <v>693</v>
      </c>
      <c r="C8" t="s">
        <v>694</v>
      </c>
      <c r="D8" s="4">
        <f t="shared" si="0"/>
        <v>10</v>
      </c>
      <c r="E8" s="4" t="str">
        <f t="shared" si="1"/>
        <v xml:space="preserve">Jesensky Branislav </v>
      </c>
      <c r="F8" t="s">
        <v>76</v>
      </c>
      <c r="G8" t="s">
        <v>695</v>
      </c>
      <c r="H8">
        <v>2193</v>
      </c>
      <c r="I8" s="6">
        <f t="shared" si="2"/>
        <v>6504.6610169491523</v>
      </c>
      <c r="J8" s="10" t="s">
        <v>719</v>
      </c>
      <c r="N8" s="10" t="s">
        <v>20</v>
      </c>
    </row>
    <row r="9" spans="1:16" x14ac:dyDescent="0.2">
      <c r="A9">
        <v>4</v>
      </c>
      <c r="B9" t="s">
        <v>8</v>
      </c>
      <c r="C9" t="s">
        <v>172</v>
      </c>
      <c r="D9" s="4">
        <f t="shared" si="0"/>
        <v>9</v>
      </c>
      <c r="E9" s="4" t="str">
        <f t="shared" si="1"/>
        <v xml:space="preserve">Divokova Viktoria </v>
      </c>
      <c r="F9" t="s">
        <v>173</v>
      </c>
      <c r="G9" t="s">
        <v>696</v>
      </c>
      <c r="H9">
        <v>2125</v>
      </c>
      <c r="I9" s="6">
        <f t="shared" si="2"/>
        <v>6302.9661016949149</v>
      </c>
      <c r="J9" s="10" t="s">
        <v>719</v>
      </c>
      <c r="N9" s="10" t="s">
        <v>20</v>
      </c>
    </row>
    <row r="10" spans="1:16" x14ac:dyDescent="0.2">
      <c r="A10">
        <v>5</v>
      </c>
      <c r="B10" t="s">
        <v>697</v>
      </c>
      <c r="C10" t="s">
        <v>698</v>
      </c>
      <c r="D10" s="4">
        <f t="shared" si="0"/>
        <v>6</v>
      </c>
      <c r="E10" s="4" t="str">
        <f t="shared" si="1"/>
        <v xml:space="preserve">Divok Maroš </v>
      </c>
      <c r="F10" t="s">
        <v>116</v>
      </c>
      <c r="G10" t="s">
        <v>699</v>
      </c>
      <c r="H10">
        <v>2119</v>
      </c>
      <c r="I10" s="6">
        <f t="shared" si="2"/>
        <v>6285.1694915254238</v>
      </c>
      <c r="J10" s="10" t="s">
        <v>719</v>
      </c>
      <c r="N10" s="10" t="s">
        <v>20</v>
      </c>
    </row>
    <row r="11" spans="1:16" x14ac:dyDescent="0.2">
      <c r="A11">
        <v>6</v>
      </c>
      <c r="B11" t="s">
        <v>212</v>
      </c>
      <c r="C11" t="s">
        <v>337</v>
      </c>
      <c r="D11" s="4">
        <f t="shared" si="0"/>
        <v>5</v>
      </c>
      <c r="E11" s="4" t="str">
        <f t="shared" si="1"/>
        <v xml:space="preserve">Hotovy Petr </v>
      </c>
      <c r="F11" t="s">
        <v>700</v>
      </c>
      <c r="G11" t="s">
        <v>701</v>
      </c>
      <c r="H11">
        <v>2054</v>
      </c>
      <c r="I11" s="6">
        <f t="shared" si="2"/>
        <v>6092.3728813559319</v>
      </c>
      <c r="J11" s="10" t="s">
        <v>719</v>
      </c>
      <c r="N11" s="10" t="s">
        <v>20</v>
      </c>
    </row>
    <row r="12" spans="1:16" x14ac:dyDescent="0.2">
      <c r="A12">
        <v>7</v>
      </c>
      <c r="B12" t="s">
        <v>702</v>
      </c>
      <c r="C12" t="s">
        <v>90</v>
      </c>
      <c r="D12" s="4">
        <f t="shared" si="0"/>
        <v>7</v>
      </c>
      <c r="E12" s="4" t="str">
        <f t="shared" si="1"/>
        <v xml:space="preserve">Posluch Samuel </v>
      </c>
      <c r="F12" t="s">
        <v>385</v>
      </c>
      <c r="G12" t="s">
        <v>703</v>
      </c>
      <c r="H12">
        <v>1995</v>
      </c>
      <c r="I12" s="6">
        <f t="shared" si="2"/>
        <v>5917.3728813559319</v>
      </c>
      <c r="J12" s="10" t="s">
        <v>719</v>
      </c>
      <c r="N12" s="10" t="s">
        <v>20</v>
      </c>
    </row>
    <row r="13" spans="1:16" x14ac:dyDescent="0.2">
      <c r="A13">
        <v>8</v>
      </c>
      <c r="B13" t="s">
        <v>339</v>
      </c>
      <c r="C13" t="s">
        <v>144</v>
      </c>
      <c r="D13" s="4">
        <f t="shared" si="0"/>
        <v>6</v>
      </c>
      <c r="E13" s="4" t="str">
        <f t="shared" si="1"/>
        <v xml:space="preserve">Pokorny Peter </v>
      </c>
      <c r="F13" t="s">
        <v>14</v>
      </c>
      <c r="G13" t="s">
        <v>211</v>
      </c>
      <c r="H13">
        <v>1918</v>
      </c>
      <c r="I13" s="6">
        <f t="shared" si="2"/>
        <v>5688.983050847457</v>
      </c>
      <c r="J13" s="10" t="s">
        <v>719</v>
      </c>
      <c r="N13" s="10" t="s">
        <v>20</v>
      </c>
    </row>
    <row r="14" spans="1:16" x14ac:dyDescent="0.2">
      <c r="A14">
        <v>9</v>
      </c>
      <c r="B14" t="s">
        <v>221</v>
      </c>
      <c r="C14" t="s">
        <v>704</v>
      </c>
      <c r="D14" s="4">
        <f t="shared" si="0"/>
        <v>6</v>
      </c>
      <c r="E14" s="4" t="str">
        <f t="shared" si="1"/>
        <v xml:space="preserve">Benedikt Lukáš </v>
      </c>
      <c r="F14" t="s">
        <v>13</v>
      </c>
      <c r="G14" t="s">
        <v>326</v>
      </c>
      <c r="H14">
        <v>1620</v>
      </c>
      <c r="I14" s="6">
        <f t="shared" si="2"/>
        <v>4805.0847457627106</v>
      </c>
      <c r="J14" s="10" t="s">
        <v>719</v>
      </c>
      <c r="N14" s="10" t="s">
        <v>20</v>
      </c>
    </row>
    <row r="15" spans="1:16" x14ac:dyDescent="0.2">
      <c r="A15">
        <v>10</v>
      </c>
      <c r="B15" t="s">
        <v>477</v>
      </c>
      <c r="C15" t="s">
        <v>705</v>
      </c>
      <c r="D15" s="4">
        <f t="shared" si="0"/>
        <v>7</v>
      </c>
      <c r="E15" s="4" t="s">
        <v>503</v>
      </c>
      <c r="G15" t="s">
        <v>142</v>
      </c>
      <c r="H15">
        <v>1577</v>
      </c>
      <c r="I15" s="6">
        <f t="shared" si="2"/>
        <v>4677.5423728813557</v>
      </c>
      <c r="J15" s="10" t="s">
        <v>719</v>
      </c>
      <c r="N15" s="10" t="s">
        <v>20</v>
      </c>
    </row>
    <row r="16" spans="1:16" hidden="1" x14ac:dyDescent="0.2">
      <c r="A16">
        <v>11</v>
      </c>
      <c r="B16" t="s">
        <v>706</v>
      </c>
      <c r="C16" t="s">
        <v>707</v>
      </c>
      <c r="D16" s="4">
        <f t="shared" si="0"/>
        <v>7</v>
      </c>
      <c r="E16" s="4" t="str">
        <f t="shared" si="1"/>
        <v xml:space="preserve">Hruza Vaclav </v>
      </c>
      <c r="F16" t="s">
        <v>708</v>
      </c>
      <c r="G16" t="s">
        <v>709</v>
      </c>
      <c r="H16">
        <v>1191</v>
      </c>
      <c r="I16" s="6">
        <f t="shared" si="2"/>
        <v>3532.6271186440672</v>
      </c>
      <c r="J16" s="10" t="s">
        <v>719</v>
      </c>
      <c r="N16" s="10" t="s">
        <v>458</v>
      </c>
    </row>
    <row r="17" spans="1:14" x14ac:dyDescent="0.2">
      <c r="A17">
        <v>12</v>
      </c>
      <c r="B17" t="s">
        <v>217</v>
      </c>
      <c r="C17" t="s">
        <v>218</v>
      </c>
      <c r="D17" s="4">
        <f t="shared" si="0"/>
        <v>6</v>
      </c>
      <c r="E17" s="4" t="str">
        <f t="shared" si="1"/>
        <v xml:space="preserve">Lojdl Milan </v>
      </c>
      <c r="F17" t="s">
        <v>385</v>
      </c>
      <c r="G17" t="s">
        <v>710</v>
      </c>
      <c r="H17">
        <v>1188</v>
      </c>
      <c r="I17" s="6">
        <f t="shared" si="2"/>
        <v>3523.7288135593217</v>
      </c>
      <c r="J17" s="10" t="s">
        <v>719</v>
      </c>
      <c r="N17" s="10" t="s">
        <v>20</v>
      </c>
    </row>
    <row r="18" spans="1:14" x14ac:dyDescent="0.2">
      <c r="A18">
        <v>13</v>
      </c>
      <c r="B18" t="s">
        <v>485</v>
      </c>
      <c r="C18" t="s">
        <v>711</v>
      </c>
      <c r="D18" s="4">
        <f t="shared" si="0"/>
        <v>8</v>
      </c>
      <c r="E18" s="4" t="str">
        <f t="shared" si="1"/>
        <v xml:space="preserve">Jakubcak Lubomir </v>
      </c>
      <c r="F18" t="s">
        <v>76</v>
      </c>
      <c r="G18" t="s">
        <v>142</v>
      </c>
      <c r="H18">
        <v>1056</v>
      </c>
      <c r="I18" s="6">
        <f t="shared" si="2"/>
        <v>3132.2033898305085</v>
      </c>
      <c r="J18" s="10" t="s">
        <v>719</v>
      </c>
      <c r="N18" s="10" t="s">
        <v>20</v>
      </c>
    </row>
    <row r="19" spans="1:14" x14ac:dyDescent="0.2">
      <c r="A19">
        <v>14</v>
      </c>
      <c r="B19" t="s">
        <v>131</v>
      </c>
      <c r="C19" t="s">
        <v>165</v>
      </c>
      <c r="D19" s="4">
        <f t="shared" si="0"/>
        <v>6</v>
      </c>
      <c r="E19" s="4" t="str">
        <f t="shared" si="1"/>
        <v xml:space="preserve">Pesko Jozef </v>
      </c>
      <c r="F19" t="s">
        <v>12</v>
      </c>
      <c r="G19" t="s">
        <v>712</v>
      </c>
      <c r="H19">
        <v>997</v>
      </c>
      <c r="I19" s="6">
        <f t="shared" si="2"/>
        <v>2957.2033898305085</v>
      </c>
      <c r="J19" s="10" t="s">
        <v>719</v>
      </c>
      <c r="N19" s="10" t="s">
        <v>20</v>
      </c>
    </row>
    <row r="20" spans="1:14" x14ac:dyDescent="0.2">
      <c r="A20">
        <v>15</v>
      </c>
      <c r="B20" t="s">
        <v>498</v>
      </c>
      <c r="C20" t="s">
        <v>386</v>
      </c>
      <c r="D20" s="4">
        <f t="shared" si="0"/>
        <v>8</v>
      </c>
      <c r="E20" s="4" t="str">
        <f t="shared" si="1"/>
        <v xml:space="preserve">Doupal Lubomir </v>
      </c>
      <c r="F20" t="s">
        <v>713</v>
      </c>
      <c r="G20" t="s">
        <v>695</v>
      </c>
      <c r="H20">
        <v>995</v>
      </c>
      <c r="I20" s="6">
        <f t="shared" si="2"/>
        <v>2951.2711864406779</v>
      </c>
      <c r="J20" s="10" t="s">
        <v>719</v>
      </c>
      <c r="N20" s="10" t="s">
        <v>20</v>
      </c>
    </row>
    <row r="21" spans="1:14" x14ac:dyDescent="0.2">
      <c r="A21">
        <v>16</v>
      </c>
      <c r="B21" t="s">
        <v>494</v>
      </c>
      <c r="C21" t="s">
        <v>335</v>
      </c>
      <c r="D21" s="4">
        <f t="shared" si="0"/>
        <v>6</v>
      </c>
      <c r="E21" s="4" t="str">
        <f t="shared" si="1"/>
        <v xml:space="preserve">Abonyi Peter </v>
      </c>
      <c r="G21" t="s">
        <v>699</v>
      </c>
      <c r="H21">
        <v>789</v>
      </c>
      <c r="I21" s="6">
        <f t="shared" si="2"/>
        <v>2340.2542372881353</v>
      </c>
      <c r="J21" s="10" t="s">
        <v>719</v>
      </c>
      <c r="N21" s="10" t="s">
        <v>20</v>
      </c>
    </row>
    <row r="22" spans="1:14" x14ac:dyDescent="0.2">
      <c r="A22">
        <v>17</v>
      </c>
      <c r="B22" t="s">
        <v>714</v>
      </c>
      <c r="C22" t="s">
        <v>715</v>
      </c>
      <c r="D22" s="4">
        <f t="shared" si="0"/>
        <v>6</v>
      </c>
      <c r="E22" s="4" t="str">
        <f t="shared" si="1"/>
        <v xml:space="preserve">Bernat Dusan </v>
      </c>
      <c r="F22" t="s">
        <v>76</v>
      </c>
      <c r="G22" t="s">
        <v>699</v>
      </c>
      <c r="H22">
        <v>705</v>
      </c>
      <c r="I22" s="6">
        <f t="shared" si="2"/>
        <v>2091.101694915254</v>
      </c>
      <c r="J22" s="10" t="s">
        <v>719</v>
      </c>
      <c r="N22" s="10" t="s">
        <v>20</v>
      </c>
    </row>
    <row r="23" spans="1:14" x14ac:dyDescent="0.2">
      <c r="A23">
        <v>18</v>
      </c>
      <c r="B23" t="s">
        <v>716</v>
      </c>
      <c r="C23" t="s">
        <v>717</v>
      </c>
      <c r="D23" s="4">
        <f t="shared" si="0"/>
        <v>7</v>
      </c>
      <c r="E23" s="4" t="str">
        <f t="shared" si="1"/>
        <v xml:space="preserve">Kronek Daniel </v>
      </c>
      <c r="F23" t="s">
        <v>76</v>
      </c>
      <c r="G23" t="s">
        <v>718</v>
      </c>
      <c r="H23">
        <v>52</v>
      </c>
      <c r="I23" s="6">
        <f t="shared" si="2"/>
        <v>154.23728813559319</v>
      </c>
      <c r="J23" s="10" t="s">
        <v>719</v>
      </c>
      <c r="N23" s="10" t="s">
        <v>20</v>
      </c>
    </row>
  </sheetData>
  <autoFilter ref="N5:N23">
    <filterColumn colId="0">
      <filters>
        <filter val="SVK"/>
      </filters>
    </filterColumn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sqref="A1:K1"/>
    </sheetView>
  </sheetViews>
  <sheetFormatPr defaultColWidth="25.85546875" defaultRowHeight="12.75" x14ac:dyDescent="0.2"/>
  <cols>
    <col min="1" max="1" width="4.5703125" bestFit="1" customWidth="1"/>
    <col min="2" max="2" width="4" bestFit="1" customWidth="1"/>
    <col min="3" max="3" width="20.28515625" bestFit="1" customWidth="1"/>
    <col min="4" max="4" width="13.5703125" bestFit="1" customWidth="1"/>
    <col min="5" max="5" width="20.85546875" bestFit="1" customWidth="1"/>
    <col min="6" max="6" width="23.5703125" bestFit="1" customWidth="1"/>
    <col min="7" max="7" width="21.42578125" bestFit="1" customWidth="1"/>
    <col min="8" max="8" width="8.28515625" bestFit="1" customWidth="1"/>
    <col min="9" max="9" width="16.7109375" bestFit="1" customWidth="1"/>
    <col min="10" max="10" width="21.1406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5" bestFit="1" customWidth="1"/>
    <col min="15" max="15" width="2" customWidth="1"/>
    <col min="16" max="16" width="3.7109375" customWidth="1"/>
    <col min="17" max="17" width="3.5703125" customWidth="1"/>
    <col min="18" max="18" width="4.5703125" customWidth="1"/>
    <col min="19" max="19" width="3" customWidth="1"/>
    <col min="20" max="20" width="4.5703125" customWidth="1"/>
    <col min="21" max="21" width="20.28515625" customWidth="1"/>
    <col min="22" max="22" width="23.5703125" customWidth="1"/>
    <col min="23" max="23" width="21.42578125" customWidth="1"/>
    <col min="24" max="24" width="8.7109375" customWidth="1"/>
    <col min="25" max="25" width="5" customWidth="1"/>
    <col min="26" max="28" width="6.7109375" customWidth="1"/>
  </cols>
  <sheetData>
    <row r="1" spans="1:16" s="14" customFormat="1" ht="18" x14ac:dyDescent="0.25">
      <c r="A1" s="15" t="s">
        <v>720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6" s="14" customFormat="1" ht="18" x14ac:dyDescent="0.25">
      <c r="A2" s="15" t="s">
        <v>721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6" s="14" customFormat="1" ht="18" x14ac:dyDescent="0.25">
      <c r="A3" s="15" t="s">
        <v>722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6" x14ac:dyDescent="0.2">
      <c r="A4" s="13" t="s">
        <v>43</v>
      </c>
      <c r="B4" s="7" t="s">
        <v>397</v>
      </c>
      <c r="C4" s="5" t="s">
        <v>45</v>
      </c>
      <c r="D4" s="5"/>
      <c r="E4" s="13">
        <v>12</v>
      </c>
      <c r="F4" s="5" t="s">
        <v>46</v>
      </c>
      <c r="G4" s="13">
        <v>1</v>
      </c>
      <c r="H4" s="5" t="s">
        <v>152</v>
      </c>
      <c r="I4" s="7">
        <f>B4*K4*M4</f>
        <v>0.1</v>
      </c>
      <c r="J4" s="5" t="s">
        <v>47</v>
      </c>
      <c r="K4" s="13">
        <f>MIN(E4/15,1)</f>
        <v>0.8</v>
      </c>
      <c r="L4" s="5" t="s">
        <v>48</v>
      </c>
      <c r="M4" s="11">
        <f>MIN(G4/4,1)</f>
        <v>0.25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50</v>
      </c>
      <c r="G5" s="1" t="s">
        <v>3</v>
      </c>
      <c r="H5" s="1" t="s">
        <v>4</v>
      </c>
      <c r="I5" s="1" t="s">
        <v>15</v>
      </c>
      <c r="J5" s="1" t="s">
        <v>17</v>
      </c>
      <c r="K5" s="1"/>
      <c r="L5" s="1"/>
      <c r="M5" s="1"/>
    </row>
    <row r="6" spans="1:16" x14ac:dyDescent="0.2">
      <c r="A6">
        <v>1</v>
      </c>
      <c r="B6" t="s">
        <v>78</v>
      </c>
      <c r="C6" t="s">
        <v>723</v>
      </c>
      <c r="D6" s="4">
        <f t="shared" ref="D6:D22" si="0">SEARCH(" ",C6,1)</f>
        <v>9</v>
      </c>
      <c r="E6" s="4" t="s">
        <v>744</v>
      </c>
      <c r="F6" t="s">
        <v>76</v>
      </c>
      <c r="G6" t="s">
        <v>724</v>
      </c>
      <c r="H6">
        <v>76</v>
      </c>
      <c r="I6" s="6">
        <f>H6/$H$6*10000*$I$4</f>
        <v>1000</v>
      </c>
      <c r="J6" s="10" t="s">
        <v>720</v>
      </c>
      <c r="N6" s="10" t="s">
        <v>20</v>
      </c>
    </row>
    <row r="7" spans="1:16" x14ac:dyDescent="0.2">
      <c r="A7">
        <v>2</v>
      </c>
      <c r="B7" t="s">
        <v>725</v>
      </c>
      <c r="C7" t="s">
        <v>95</v>
      </c>
      <c r="D7" s="4">
        <f t="shared" ref="D7:D17" si="1">SEARCH(" ",C7,1)</f>
        <v>4</v>
      </c>
      <c r="E7" s="4" t="str">
        <f t="shared" ref="E7:E17" si="2">RIGHT(C7,LEN(C7)-D7) &amp; " " &amp; LEFT(C7,D7)</f>
        <v xml:space="preserve">Kovalcik Jan </v>
      </c>
      <c r="F7" t="s">
        <v>14</v>
      </c>
      <c r="G7" t="s">
        <v>726</v>
      </c>
      <c r="H7">
        <v>65</v>
      </c>
      <c r="I7" s="6">
        <f t="shared" ref="I7:I17" si="3">H7/$H$6*10000*$I$4</f>
        <v>855.26315789473688</v>
      </c>
      <c r="J7" s="10" t="s">
        <v>720</v>
      </c>
      <c r="N7" s="10" t="s">
        <v>20</v>
      </c>
    </row>
    <row r="8" spans="1:16" x14ac:dyDescent="0.2">
      <c r="A8">
        <v>3</v>
      </c>
      <c r="B8" t="s">
        <v>203</v>
      </c>
      <c r="C8" t="s">
        <v>656</v>
      </c>
      <c r="D8" s="4">
        <f t="shared" si="1"/>
        <v>6</v>
      </c>
      <c r="E8" s="4" t="str">
        <f t="shared" si="2"/>
        <v xml:space="preserve">Hrčka Zdeno </v>
      </c>
      <c r="F8" t="s">
        <v>13</v>
      </c>
      <c r="G8" t="s">
        <v>674</v>
      </c>
      <c r="H8">
        <v>42</v>
      </c>
      <c r="I8" s="6">
        <f t="shared" si="3"/>
        <v>552.63157894736855</v>
      </c>
      <c r="J8" s="10" t="s">
        <v>720</v>
      </c>
      <c r="N8" s="10" t="s">
        <v>20</v>
      </c>
    </row>
    <row r="9" spans="1:16" x14ac:dyDescent="0.2">
      <c r="A9">
        <v>4</v>
      </c>
      <c r="B9" t="s">
        <v>727</v>
      </c>
      <c r="C9" t="s">
        <v>728</v>
      </c>
      <c r="D9" s="4">
        <f t="shared" si="1"/>
        <v>10</v>
      </c>
      <c r="E9" s="4" t="s">
        <v>549</v>
      </c>
      <c r="F9" t="s">
        <v>14</v>
      </c>
      <c r="G9" t="s">
        <v>729</v>
      </c>
      <c r="H9">
        <v>39</v>
      </c>
      <c r="I9" s="6">
        <f t="shared" si="3"/>
        <v>513.1578947368422</v>
      </c>
      <c r="J9" s="10" t="s">
        <v>720</v>
      </c>
      <c r="N9" s="10" t="s">
        <v>20</v>
      </c>
    </row>
    <row r="10" spans="1:16" x14ac:dyDescent="0.2">
      <c r="A10">
        <v>5</v>
      </c>
      <c r="B10" t="s">
        <v>416</v>
      </c>
      <c r="C10" t="s">
        <v>730</v>
      </c>
      <c r="D10" s="4">
        <f t="shared" si="1"/>
        <v>6</v>
      </c>
      <c r="E10" s="4" t="str">
        <f t="shared" si="2"/>
        <v xml:space="preserve">Dudas Juraj </v>
      </c>
      <c r="F10" t="s">
        <v>731</v>
      </c>
      <c r="G10" t="s">
        <v>674</v>
      </c>
      <c r="H10">
        <v>31</v>
      </c>
      <c r="I10" s="6">
        <f t="shared" si="3"/>
        <v>407.89473684210526</v>
      </c>
      <c r="J10" s="10" t="s">
        <v>720</v>
      </c>
      <c r="N10" s="10" t="s">
        <v>20</v>
      </c>
    </row>
    <row r="11" spans="1:16" x14ac:dyDescent="0.2">
      <c r="A11">
        <v>6</v>
      </c>
      <c r="B11" t="s">
        <v>732</v>
      </c>
      <c r="C11" t="s">
        <v>733</v>
      </c>
      <c r="D11" s="4">
        <f t="shared" si="1"/>
        <v>6</v>
      </c>
      <c r="E11" s="4" t="str">
        <f t="shared" si="2"/>
        <v xml:space="preserve">Kubán Marek </v>
      </c>
      <c r="F11" t="s">
        <v>14</v>
      </c>
      <c r="G11" t="s">
        <v>178</v>
      </c>
      <c r="H11">
        <v>29</v>
      </c>
      <c r="I11" s="6">
        <f t="shared" si="3"/>
        <v>381.5789473684211</v>
      </c>
      <c r="J11" s="10" t="s">
        <v>720</v>
      </c>
      <c r="N11" s="10" t="s">
        <v>20</v>
      </c>
    </row>
    <row r="12" spans="1:16" x14ac:dyDescent="0.2">
      <c r="A12">
        <v>7</v>
      </c>
      <c r="B12" t="s">
        <v>202</v>
      </c>
      <c r="C12" t="s">
        <v>514</v>
      </c>
      <c r="D12" s="4">
        <f t="shared" si="1"/>
        <v>8</v>
      </c>
      <c r="E12" s="4" t="str">
        <f t="shared" si="2"/>
        <v xml:space="preserve">Spaniel Oldrich </v>
      </c>
      <c r="F12" t="s">
        <v>14</v>
      </c>
      <c r="G12" t="s">
        <v>178</v>
      </c>
      <c r="H12">
        <v>28</v>
      </c>
      <c r="I12" s="6">
        <f t="shared" si="3"/>
        <v>368.42105263157896</v>
      </c>
      <c r="J12" s="10" t="s">
        <v>720</v>
      </c>
      <c r="N12" s="10" t="s">
        <v>20</v>
      </c>
    </row>
    <row r="13" spans="1:16" x14ac:dyDescent="0.2">
      <c r="A13">
        <v>7</v>
      </c>
      <c r="B13" t="s">
        <v>734</v>
      </c>
      <c r="C13" t="s">
        <v>735</v>
      </c>
      <c r="D13" s="4">
        <f t="shared" si="1"/>
        <v>6</v>
      </c>
      <c r="E13" s="4" t="str">
        <f t="shared" si="2"/>
        <v xml:space="preserve">Mikula Marek </v>
      </c>
      <c r="F13" t="s">
        <v>13</v>
      </c>
      <c r="G13" t="s">
        <v>736</v>
      </c>
      <c r="H13">
        <v>28</v>
      </c>
      <c r="I13" s="6">
        <f t="shared" si="3"/>
        <v>368.42105263157896</v>
      </c>
      <c r="J13" s="10" t="s">
        <v>720</v>
      </c>
      <c r="N13" s="10" t="s">
        <v>20</v>
      </c>
    </row>
    <row r="14" spans="1:16" x14ac:dyDescent="0.2">
      <c r="A14">
        <v>9</v>
      </c>
      <c r="B14" t="s">
        <v>67</v>
      </c>
      <c r="C14" t="s">
        <v>53</v>
      </c>
      <c r="D14" s="4">
        <f t="shared" si="1"/>
        <v>9</v>
      </c>
      <c r="E14" s="4" t="str">
        <f t="shared" si="2"/>
        <v xml:space="preserve">Laho Benedikt </v>
      </c>
      <c r="F14" t="s">
        <v>13</v>
      </c>
      <c r="G14" t="s">
        <v>737</v>
      </c>
      <c r="H14">
        <v>27</v>
      </c>
      <c r="I14" s="6">
        <f t="shared" si="3"/>
        <v>355.26315789473688</v>
      </c>
      <c r="J14" s="10" t="s">
        <v>720</v>
      </c>
      <c r="N14" s="10" t="s">
        <v>20</v>
      </c>
    </row>
    <row r="15" spans="1:16" x14ac:dyDescent="0.2">
      <c r="A15">
        <v>10</v>
      </c>
      <c r="B15" t="s">
        <v>639</v>
      </c>
      <c r="C15" t="s">
        <v>738</v>
      </c>
      <c r="D15" s="4">
        <f t="shared" si="1"/>
        <v>6</v>
      </c>
      <c r="E15" s="4" t="str">
        <f t="shared" si="2"/>
        <v xml:space="preserve">Jurovicova Ivana </v>
      </c>
      <c r="F15" t="s">
        <v>14</v>
      </c>
      <c r="G15" t="s">
        <v>739</v>
      </c>
      <c r="H15">
        <v>22</v>
      </c>
      <c r="I15" s="6">
        <f t="shared" si="3"/>
        <v>289.47368421052636</v>
      </c>
      <c r="J15" s="10" t="s">
        <v>720</v>
      </c>
      <c r="N15" s="10" t="s">
        <v>20</v>
      </c>
    </row>
    <row r="16" spans="1:16" x14ac:dyDescent="0.2">
      <c r="A16">
        <v>11</v>
      </c>
      <c r="B16" t="s">
        <v>204</v>
      </c>
      <c r="C16" t="s">
        <v>740</v>
      </c>
      <c r="D16" s="4">
        <f t="shared" si="1"/>
        <v>7</v>
      </c>
      <c r="E16" s="4" t="str">
        <f t="shared" si="2"/>
        <v xml:space="preserve">Simoncic Stefan </v>
      </c>
      <c r="F16" t="s">
        <v>14</v>
      </c>
      <c r="G16" t="s">
        <v>741</v>
      </c>
      <c r="H16">
        <v>19</v>
      </c>
      <c r="I16" s="6">
        <f t="shared" si="3"/>
        <v>250</v>
      </c>
      <c r="J16" s="10" t="s">
        <v>720</v>
      </c>
      <c r="N16" s="10" t="s">
        <v>20</v>
      </c>
    </row>
    <row r="17" spans="1:14" x14ac:dyDescent="0.2">
      <c r="A17">
        <v>12</v>
      </c>
      <c r="B17" t="s">
        <v>742</v>
      </c>
      <c r="C17" t="s">
        <v>743</v>
      </c>
      <c r="D17" s="4">
        <f t="shared" si="1"/>
        <v>10</v>
      </c>
      <c r="E17" s="4" t="str">
        <f t="shared" si="2"/>
        <v xml:space="preserve">Jankech Branislav </v>
      </c>
      <c r="F17" t="s">
        <v>354</v>
      </c>
      <c r="G17" t="s">
        <v>736</v>
      </c>
      <c r="H17">
        <v>17</v>
      </c>
      <c r="I17" s="6">
        <f t="shared" si="3"/>
        <v>223.68421052631581</v>
      </c>
      <c r="J17" s="10" t="s">
        <v>720</v>
      </c>
      <c r="N17" s="10" t="s">
        <v>20</v>
      </c>
    </row>
    <row r="18" spans="1:14" x14ac:dyDescent="0.2">
      <c r="D18" s="4"/>
      <c r="E18" s="4"/>
      <c r="I18" s="6"/>
      <c r="J18" s="10"/>
      <c r="N18" s="10"/>
    </row>
    <row r="19" spans="1:14" x14ac:dyDescent="0.2">
      <c r="D19" s="4"/>
      <c r="E19" s="4"/>
      <c r="I19" s="6"/>
      <c r="J19" s="10"/>
      <c r="N19" s="10"/>
    </row>
    <row r="20" spans="1:14" x14ac:dyDescent="0.2">
      <c r="D20" s="4"/>
      <c r="E20" s="4"/>
      <c r="I20" s="6"/>
      <c r="J20" s="10"/>
      <c r="N20" s="10"/>
    </row>
    <row r="21" spans="1:14" x14ac:dyDescent="0.2">
      <c r="D21" s="4"/>
      <c r="E21" s="4"/>
      <c r="I21" s="6"/>
      <c r="J21" s="10"/>
      <c r="N21" s="10"/>
    </row>
    <row r="22" spans="1:14" x14ac:dyDescent="0.2">
      <c r="D22" s="4"/>
      <c r="E22" s="4"/>
      <c r="I22" s="6"/>
      <c r="J22" s="10"/>
      <c r="N22" s="10"/>
    </row>
  </sheetData>
  <autoFilter ref="N5:N17"/>
  <mergeCells count="3">
    <mergeCell ref="A1:K1"/>
    <mergeCell ref="A2:K2"/>
    <mergeCell ref="A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16</vt:i4>
      </vt:variant>
      <vt:variant>
        <vt:lpstr>Pomenované rozsahy</vt:lpstr>
      </vt:variant>
      <vt:variant>
        <vt:i4>30</vt:i4>
      </vt:variant>
    </vt:vector>
  </HeadingPairs>
  <TitlesOfParts>
    <vt:vector size="46" baseType="lpstr">
      <vt:lpstr>Slovenský pohár 2020</vt:lpstr>
      <vt:lpstr>Pracovny</vt:lpstr>
      <vt:lpstr>Trogár 2020 Klub</vt:lpstr>
      <vt:lpstr>Trogár 2020 Standard</vt:lpstr>
      <vt:lpstr>PMSR 2020 Klub</vt:lpstr>
      <vt:lpstr>PMSR 2020 15 m</vt:lpstr>
      <vt:lpstr>PMSR 2020 Kombi</vt:lpstr>
      <vt:lpstr>MAM 2020</vt:lpstr>
      <vt:lpstr>Trogár 2020 2 Standard</vt:lpstr>
      <vt:lpstr>Sariscup 2020</vt:lpstr>
      <vt:lpstr>FCC 2020 klub</vt:lpstr>
      <vt:lpstr>FCC 2020 konbi</vt:lpstr>
      <vt:lpstr>Oltimer Pribina 2020</vt:lpstr>
      <vt:lpstr>fatraglide 2020 klub</vt:lpstr>
      <vt:lpstr>fatraglide 2020 kombi</vt:lpstr>
      <vt:lpstr>Septembrova cena 2020</vt:lpstr>
      <vt:lpstr>'fatraglide 2020 klub'!club</vt:lpstr>
      <vt:lpstr>'fatraglide 2020 kombi'!club</vt:lpstr>
      <vt:lpstr>'FCC 2020 klub'!club</vt:lpstr>
      <vt:lpstr>'FCC 2020 konbi'!club</vt:lpstr>
      <vt:lpstr>'MAM 2020'!club</vt:lpstr>
      <vt:lpstr>'Oltimer Pribina 2020'!club</vt:lpstr>
      <vt:lpstr>'PMSR 2020 15 m'!club</vt:lpstr>
      <vt:lpstr>'PMSR 2020 Klub'!club</vt:lpstr>
      <vt:lpstr>'PMSR 2020 Kombi'!club</vt:lpstr>
      <vt:lpstr>'Sariscup 2020'!club</vt:lpstr>
      <vt:lpstr>'Septembrova cena 2020'!club</vt:lpstr>
      <vt:lpstr>'Trogár 2020 2 Standard'!club</vt:lpstr>
      <vt:lpstr>'Trogár 2020 Klub'!club</vt:lpstr>
      <vt:lpstr>'Trogár 2020 Standard'!club</vt:lpstr>
      <vt:lpstr>'PMSR 2020 Klub'!klubova_tireda</vt:lpstr>
      <vt:lpstr>'Slovenský pohár 2020'!Názvy_tlače</vt:lpstr>
      <vt:lpstr>'Slovenský pohár 2020'!Oblasť_tlače</vt:lpstr>
      <vt:lpstr>'fatraglide 2020 klub'!open</vt:lpstr>
      <vt:lpstr>'fatraglide 2020 kombi'!open</vt:lpstr>
      <vt:lpstr>'FCC 2020 klub'!open</vt:lpstr>
      <vt:lpstr>'FCC 2020 konbi'!open</vt:lpstr>
      <vt:lpstr>'MAM 2020'!open</vt:lpstr>
      <vt:lpstr>'Oltimer Pribina 2020'!open</vt:lpstr>
      <vt:lpstr>'PMSR 2020 15 m'!open</vt:lpstr>
      <vt:lpstr>'PMSR 2020 Klub'!open</vt:lpstr>
      <vt:lpstr>'PMSR 2020 Kombi'!open</vt:lpstr>
      <vt:lpstr>'Sariscup 2020'!open</vt:lpstr>
      <vt:lpstr>'Septembrova cena 2020'!open</vt:lpstr>
      <vt:lpstr>'Trogár 2020 2 Standard'!open</vt:lpstr>
      <vt:lpstr>'Trogár 2020 Standard'!open</vt:lpstr>
    </vt:vector>
  </TitlesOfParts>
  <Company>Gigasoft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Ocko</dc:creator>
  <cp:lastModifiedBy>Ján Hrnčírik</cp:lastModifiedBy>
  <cp:lastPrinted>2012-11-09T08:06:57Z</cp:lastPrinted>
  <dcterms:created xsi:type="dcterms:W3CDTF">2007-10-30T14:56:42Z</dcterms:created>
  <dcterms:modified xsi:type="dcterms:W3CDTF">2021-02-19T17:17:35Z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30398f13-d7e2-4953-a338-5d8a84bbf749</vt:lpwstr>
  </property>
</Properties>
</file>