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ohanka\Desktop\"/>
    </mc:Choice>
  </mc:AlternateContent>
  <xr:revisionPtr revIDLastSave="0" documentId="13_ncr:1_{BD6B94DD-E565-43A5-BE21-612ED5C77D1D}" xr6:coauthVersionLast="45" xr6:coauthVersionMax="45" xr10:uidLastSave="{00000000-0000-0000-0000-000000000000}"/>
  <bookViews>
    <workbookView xWindow="-60" yWindow="-60" windowWidth="20610" windowHeight="10980" xr2:uid="{0F90E9F3-FFCF-467B-A234-26B831F803E3}"/>
  </bookViews>
  <sheets>
    <sheet name="Hárok1" sheetId="1" r:id="rId1"/>
  </sheets>
  <externalReferences>
    <externalReference r:id="rId2"/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9" i="1" l="1"/>
  <c r="H3" i="1"/>
  <c r="H10" i="1" s="1"/>
  <c r="H6" i="1"/>
  <c r="I3" i="1" l="1"/>
  <c r="K21" i="1"/>
  <c r="I23" i="1" l="1"/>
  <c r="K17" i="1" l="1"/>
  <c r="M21" i="1" s="1"/>
  <c r="K16" i="1"/>
  <c r="I21" i="1"/>
  <c r="D8" i="1"/>
  <c r="C8" i="1"/>
  <c r="I8" i="1" s="1"/>
  <c r="D7" i="1"/>
  <c r="C7" i="1"/>
  <c r="D6" i="1"/>
  <c r="C6" i="1"/>
  <c r="I6" i="1" s="1"/>
  <c r="D5" i="1"/>
  <c r="C5" i="1"/>
  <c r="D4" i="1"/>
  <c r="C4" i="1"/>
  <c r="I4" i="1" s="1"/>
  <c r="I10" i="1" l="1"/>
  <c r="C10" i="1"/>
  <c r="I5" i="1"/>
  <c r="I7" i="1"/>
  <c r="D10" i="1"/>
  <c r="G1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Vierka</author>
  </authors>
  <commentList>
    <comment ref="G3" authorId="0" shapeId="0" xr:uid="{3825038F-07AC-4FA2-B51F-383CC8F98D56}">
      <text>
        <r>
          <rPr>
            <b/>
            <sz val="9"/>
            <color indexed="81"/>
            <rFont val="Tahoma"/>
            <family val="2"/>
            <charset val="238"/>
          </rPr>
          <t>Vierka:</t>
        </r>
        <r>
          <rPr>
            <sz val="9"/>
            <color indexed="81"/>
            <rFont val="Tahoma"/>
            <family val="2"/>
            <charset val="238"/>
          </rPr>
          <t xml:space="preserve">
15%</t>
        </r>
      </text>
    </comment>
    <comment ref="H3" authorId="0" shapeId="0" xr:uid="{BFC48DB2-A7C1-4091-9FCB-80F65937F7B8}">
      <text>
        <r>
          <rPr>
            <b/>
            <sz val="9"/>
            <color indexed="81"/>
            <rFont val="Tahoma"/>
            <family val="2"/>
            <charset val="238"/>
          </rPr>
          <t>Vierka:</t>
        </r>
        <r>
          <rPr>
            <sz val="9"/>
            <color indexed="81"/>
            <rFont val="Tahoma"/>
            <family val="2"/>
            <charset val="238"/>
          </rPr>
          <t xml:space="preserve">
21%</t>
        </r>
      </text>
    </comment>
    <comment ref="G4" authorId="0" shapeId="0" xr:uid="{59B5B7B5-F977-4138-9CAE-B930C26ACFE9}">
      <text>
        <r>
          <rPr>
            <b/>
            <sz val="9"/>
            <color indexed="81"/>
            <rFont val="Tahoma"/>
            <family val="2"/>
            <charset val="238"/>
          </rPr>
          <t>Vierka:</t>
        </r>
        <r>
          <rPr>
            <sz val="9"/>
            <color indexed="81"/>
            <rFont val="Tahoma"/>
            <family val="2"/>
            <charset val="238"/>
          </rPr>
          <t xml:space="preserve">
15%</t>
        </r>
      </text>
    </comment>
    <comment ref="H4" authorId="0" shapeId="0" xr:uid="{7278895D-6453-458E-86FE-7DE0C934DD0B}">
      <text>
        <r>
          <rPr>
            <b/>
            <sz val="9"/>
            <color indexed="81"/>
            <rFont val="Tahoma"/>
            <family val="2"/>
            <charset val="238"/>
          </rPr>
          <t>Vierka:</t>
        </r>
        <r>
          <rPr>
            <sz val="9"/>
            <color indexed="81"/>
            <rFont val="Tahoma"/>
            <family val="2"/>
            <charset val="238"/>
          </rPr>
          <t xml:space="preserve">
6%</t>
        </r>
      </text>
    </comment>
    <comment ref="G5" authorId="0" shapeId="0" xr:uid="{9C6FF5F7-0683-4AA2-963D-CE0638BF4963}">
      <text>
        <r>
          <rPr>
            <b/>
            <sz val="9"/>
            <color indexed="81"/>
            <rFont val="Tahoma"/>
            <family val="2"/>
            <charset val="238"/>
          </rPr>
          <t>17%</t>
        </r>
      </text>
    </comment>
    <comment ref="G6" authorId="0" shapeId="0" xr:uid="{FD73A870-405E-463B-9C2F-96BDA79CC11A}">
      <text>
        <r>
          <rPr>
            <b/>
            <sz val="9"/>
            <color indexed="81"/>
            <rFont val="Tahoma"/>
            <family val="2"/>
            <charset val="238"/>
          </rPr>
          <t>Vierka:</t>
        </r>
        <r>
          <rPr>
            <sz val="9"/>
            <color indexed="81"/>
            <rFont val="Tahoma"/>
            <family val="2"/>
            <charset val="238"/>
          </rPr>
          <t xml:space="preserve">
15%</t>
        </r>
      </text>
    </comment>
    <comment ref="G7" authorId="0" shapeId="0" xr:uid="{3C820958-5DEB-48B3-BBD2-76EB5412E61E}">
      <text>
        <r>
          <rPr>
            <b/>
            <sz val="9"/>
            <color indexed="81"/>
            <rFont val="Tahoma"/>
            <family val="2"/>
            <charset val="238"/>
          </rPr>
          <t>Vierka:</t>
        </r>
        <r>
          <rPr>
            <sz val="9"/>
            <color indexed="81"/>
            <rFont val="Tahoma"/>
            <family val="2"/>
            <charset val="238"/>
          </rPr>
          <t xml:space="preserve">
2%</t>
        </r>
      </text>
    </comment>
    <comment ref="H7" authorId="0" shapeId="0" xr:uid="{A9D11F30-7BB5-4F6A-A992-087A1BA1893A}">
      <text>
        <r>
          <rPr>
            <b/>
            <sz val="9"/>
            <color indexed="81"/>
            <rFont val="Tahoma"/>
            <family val="2"/>
            <charset val="238"/>
          </rPr>
          <t>Vierka:</t>
        </r>
        <r>
          <rPr>
            <sz val="9"/>
            <color indexed="81"/>
            <rFont val="Tahoma"/>
            <family val="2"/>
            <charset val="238"/>
          </rPr>
          <t xml:space="preserve">
0,8%</t>
        </r>
      </text>
    </comment>
    <comment ref="G9" authorId="0" shapeId="0" xr:uid="{79C43B50-5B47-49C4-9CCE-F280F1F44139}">
      <text>
        <r>
          <rPr>
            <b/>
            <sz val="9"/>
            <color indexed="81"/>
            <rFont val="Tahoma"/>
            <family val="2"/>
            <charset val="238"/>
          </rPr>
          <t>Vierka:</t>
        </r>
        <r>
          <rPr>
            <sz val="9"/>
            <color indexed="81"/>
            <rFont val="Tahoma"/>
            <family val="2"/>
            <charset val="238"/>
          </rPr>
          <t xml:space="preserve">
5%</t>
        </r>
      </text>
    </comment>
    <comment ref="H9" authorId="0" shapeId="0" xr:uid="{D53183CB-7CCC-4334-9A0F-4FDBC68853CC}">
      <text>
        <r>
          <rPr>
            <b/>
            <sz val="9"/>
            <color indexed="81"/>
            <rFont val="Tahoma"/>
            <family val="2"/>
            <charset val="238"/>
          </rPr>
          <t>Vierka:</t>
        </r>
        <r>
          <rPr>
            <sz val="9"/>
            <color indexed="81"/>
            <rFont val="Tahoma"/>
            <family val="2"/>
            <charset val="238"/>
          </rPr>
          <t xml:space="preserve">
1,6%</t>
        </r>
      </text>
    </comment>
  </commentList>
</comments>
</file>

<file path=xl/sharedStrings.xml><?xml version="1.0" encoding="utf-8"?>
<sst xmlns="http://schemas.openxmlformats.org/spreadsheetml/2006/main" count="21" uniqueCount="20">
  <si>
    <t>Mládež kluby</t>
  </si>
  <si>
    <t>LERMAS</t>
  </si>
  <si>
    <t>LAA</t>
  </si>
  <si>
    <t>Bezmot. Lietanie</t>
  </si>
  <si>
    <t>Mot. Lietanie</t>
  </si>
  <si>
    <t>PARA</t>
  </si>
  <si>
    <t>Balóny</t>
  </si>
  <si>
    <t>Akrobacia</t>
  </si>
  <si>
    <t>a) najmenej 15 % výšky Príspevku použije na Účel športu mládeže s jeho príslušnosťou, a to pomerne medzi športové kluby podľa počtu aktívnych športovcov do 23 rokov v individuálnych športoch alebo počtu súťažiacich družstiev do 23 rokov v kolektívnych športoch</t>
  </si>
  <si>
    <t>b) najmenej 20% výšky Príspevku použije na Účel rozvoja talentovaných športovcov</t>
  </si>
  <si>
    <t>c)najmenej 25% výšky Príspevku použije na Účel športovej reprezentácie</t>
  </si>
  <si>
    <t>d)najviac 15% výšky Príspevku použije na Účel výdavkov na správu a prevádzku</t>
  </si>
  <si>
    <t>e) na kapitálové výdavky použije</t>
  </si>
  <si>
    <t>SPOLU</t>
  </si>
  <si>
    <t>ZMLUVA 2022</t>
  </si>
  <si>
    <t>Šport. repre.</t>
  </si>
  <si>
    <t>Talent. športovci</t>
  </si>
  <si>
    <t>Rozdiel na prerozdelenie</t>
  </si>
  <si>
    <t>Dotácia 2020, 2021</t>
  </si>
  <si>
    <t>TOP Teaam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</si>
</sst>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\ &quot;€&quot;"/>
    <numFmt numFmtId="165" formatCode="#,##0.00\ &quot;€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165" fontId="0" fillId="0" borderId="0" xfId="0" applyNumberFormat="1"/>
    <xf numFmtId="0" fontId="0" fillId="4" borderId="0" xfId="0" applyFill="1"/>
    <xf numFmtId="165" fontId="0" fillId="5" borderId="0" xfId="0" applyNumberFormat="1" applyFill="1"/>
    <xf numFmtId="165" fontId="0" fillId="6" borderId="0" xfId="0" applyNumberFormat="1" applyFill="1"/>
    <xf numFmtId="165" fontId="0" fillId="7" borderId="0" xfId="0" applyNumberFormat="1" applyFill="1"/>
    <xf numFmtId="0" fontId="5" fillId="0" borderId="0" xfId="0" applyFont="1"/>
    <xf numFmtId="164" fontId="6" fillId="3" borderId="1" xfId="0" applyNumberFormat="1" applyFont="1" applyFill="1" applyBorder="1"/>
    <xf numFmtId="165" fontId="5" fillId="0" borderId="1" xfId="1" applyNumberFormat="1" applyFont="1" applyBorder="1"/>
    <xf numFmtId="164" fontId="5" fillId="3" borderId="1" xfId="0" applyNumberFormat="1" applyFont="1" applyFill="1" applyBorder="1"/>
    <xf numFmtId="0" fontId="5" fillId="0" borderId="1" xfId="0" applyFont="1" applyBorder="1"/>
    <xf numFmtId="0" fontId="5" fillId="3" borderId="1" xfId="0" applyFont="1" applyFill="1" applyBorder="1"/>
    <xf numFmtId="1" fontId="5" fillId="0" borderId="1" xfId="0" applyNumberFormat="1" applyFont="1" applyBorder="1"/>
    <xf numFmtId="165" fontId="5" fillId="3" borderId="1" xfId="0" applyNumberFormat="1" applyFont="1" applyFill="1" applyBorder="1"/>
    <xf numFmtId="165" fontId="5" fillId="3" borderId="1" xfId="0" applyNumberFormat="1" applyFont="1" applyFill="1" applyBorder="1" applyAlignment="1">
      <alignment horizontal="right"/>
    </xf>
    <xf numFmtId="165" fontId="2" fillId="4" borderId="0" xfId="0" applyNumberFormat="1" applyFont="1" applyFill="1"/>
    <xf numFmtId="165" fontId="0" fillId="4" borderId="1" xfId="0" applyNumberFormat="1" applyFill="1" applyBorder="1"/>
    <xf numFmtId="165" fontId="2" fillId="4" borderId="1" xfId="0" applyNumberFormat="1" applyFont="1" applyFill="1" applyBorder="1"/>
    <xf numFmtId="165" fontId="2" fillId="5" borderId="0" xfId="0" applyNumberFormat="1" applyFont="1" applyFill="1"/>
    <xf numFmtId="165" fontId="7" fillId="0" borderId="0" xfId="0" applyNumberFormat="1" applyFont="1"/>
    <xf numFmtId="165" fontId="8" fillId="3" borderId="1" xfId="0" applyNumberFormat="1" applyFont="1" applyFill="1" applyBorder="1"/>
    <xf numFmtId="165" fontId="9" fillId="3" borderId="1" xfId="0" applyNumberFormat="1" applyFont="1" applyFill="1" applyBorder="1"/>
    <xf numFmtId="165" fontId="9" fillId="8" borderId="1" xfId="0" applyNumberFormat="1" applyFont="1" applyFill="1" applyBorder="1"/>
    <xf numFmtId="165" fontId="9" fillId="0" borderId="0" xfId="0" applyNumberFormat="1" applyFont="1"/>
    <xf numFmtId="0" fontId="0" fillId="3" borderId="0" xfId="0" applyFill="1"/>
    <xf numFmtId="165" fontId="0" fillId="3" borderId="0" xfId="0" applyNumberFormat="1" applyFill="1"/>
    <xf numFmtId="0" fontId="0" fillId="4" borderId="2" xfId="0" applyFill="1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4" borderId="1" xfId="0" applyFill="1" applyBorder="1" applyAlignment="1">
      <alignment wrapText="1"/>
    </xf>
    <xf numFmtId="0" fontId="0" fillId="4" borderId="1" xfId="0" applyFill="1" applyBorder="1" applyAlignment="1"/>
    <xf numFmtId="0" fontId="0" fillId="0" borderId="0" xfId="0" applyAlignment="1"/>
    <xf numFmtId="165" fontId="5" fillId="4" borderId="1" xfId="0" applyNumberFormat="1" applyFont="1" applyFill="1" applyBorder="1"/>
    <xf numFmtId="165" fontId="9" fillId="4" borderId="1" xfId="0" applyNumberFormat="1" applyFont="1" applyFill="1" applyBorder="1"/>
    <xf numFmtId="0" fontId="9" fillId="2" borderId="1" xfId="0" applyFont="1" applyFill="1" applyBorder="1"/>
    <xf numFmtId="0" fontId="9" fillId="3" borderId="1" xfId="0" applyFont="1" applyFill="1" applyBorder="1"/>
    <xf numFmtId="0" fontId="9" fillId="4" borderId="1" xfId="0" applyFont="1" applyFill="1" applyBorder="1"/>
    <xf numFmtId="0" fontId="9" fillId="0" borderId="0" xfId="0" applyFont="1"/>
    <xf numFmtId="0" fontId="9" fillId="0" borderId="1" xfId="0" applyFont="1" applyBorder="1"/>
    <xf numFmtId="165" fontId="5" fillId="0" borderId="1" xfId="0" applyNumberFormat="1" applyFont="1" applyBorder="1"/>
    <xf numFmtId="165" fontId="9" fillId="0" borderId="1" xfId="0" applyNumberFormat="1" applyFont="1" applyBorder="1"/>
  </cellXfs>
  <cellStyles count="2">
    <cellStyle name="Mena" xfId="1" builtinId="4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Z&#225;loha%20plochy_11.2.2022\K&#243;pia%20-%20&#268;ERPANIE_2021_4.11.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Z&#225;loha%20plochy_11.2.2022\&#268;ERPANIE_2021_6.12.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RMAS"/>
      <sheetName val="BEZMOT.LIETANIE"/>
      <sheetName val="MOT.LIETANIE"/>
      <sheetName val="PARA"/>
      <sheetName val="BALÓNY"/>
      <sheetName val="LAA"/>
      <sheetName val="TOP TÍM"/>
      <sheetName val="AKTÍVNI"/>
      <sheetName val="ODMENY"/>
      <sheetName val="celkom"/>
    </sheetNames>
    <sheetDataSet>
      <sheetData sheetId="0" refreshError="1"/>
      <sheetData sheetId="1">
        <row r="11">
          <cell r="B11">
            <v>20050</v>
          </cell>
          <cell r="C11">
            <v>7825</v>
          </cell>
        </row>
      </sheetData>
      <sheetData sheetId="2">
        <row r="11">
          <cell r="B11">
            <v>19460</v>
          </cell>
          <cell r="C11">
            <v>2160</v>
          </cell>
        </row>
      </sheetData>
      <sheetData sheetId="3">
        <row r="11">
          <cell r="B11">
            <v>10979</v>
          </cell>
          <cell r="C11">
            <v>1000</v>
          </cell>
        </row>
      </sheetData>
      <sheetData sheetId="4">
        <row r="11">
          <cell r="B11">
            <v>2000</v>
          </cell>
          <cell r="C11">
            <v>0</v>
          </cell>
        </row>
      </sheetData>
      <sheetData sheetId="5">
        <row r="11">
          <cell r="B11">
            <v>16000</v>
          </cell>
          <cell r="C11">
            <v>3000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RMAS"/>
      <sheetName val="BEZMOT.LIETANIE"/>
      <sheetName val="MOT.LIETANIE"/>
      <sheetName val="PARA"/>
      <sheetName val="BALÓNY"/>
      <sheetName val="LAA"/>
      <sheetName val="TOP TÍM"/>
      <sheetName val="AKTÍVNI"/>
      <sheetName val="ODMENY"/>
      <sheetName val="celkom"/>
      <sheetName val="kráteni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>
            <v>5214</v>
          </cell>
          <cell r="D2">
            <v>8343</v>
          </cell>
          <cell r="G2">
            <v>8343</v>
          </cell>
          <cell r="J2">
            <v>10429</v>
          </cell>
          <cell r="M2">
            <v>12514</v>
          </cell>
          <cell r="P2">
            <v>10429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F7EA-1ED8-4BA9-BF0F-54C71DCE147D}">
  <dimension ref="B1:M23"/>
  <sheetViews>
    <sheetView tabSelected="1" workbookViewId="0">
      <selection activeCell="N12" sqref="N12"/>
    </sheetView>
  </sheetViews>
  <sheetFormatPr defaultRowHeight="15" x14ac:dyDescent="0.25"/>
  <cols>
    <col min="2" max="2" width="16" bestFit="1" customWidth="1"/>
    <col min="3" max="3" width="10.5703125" bestFit="1" customWidth="1"/>
    <col min="4" max="4" width="14.28515625" bestFit="1" customWidth="1"/>
    <col min="5" max="5" width="11.42578125" bestFit="1" customWidth="1"/>
    <col min="6" max="6" width="5.85546875" bestFit="1" customWidth="1"/>
    <col min="7" max="7" width="11.28515625" bestFit="1" customWidth="1"/>
    <col min="8" max="8" width="10.28515625" bestFit="1" customWidth="1"/>
    <col min="9" max="9" width="11.42578125" bestFit="1" customWidth="1"/>
    <col min="11" max="11" width="11.42578125" bestFit="1" customWidth="1"/>
    <col min="13" max="13" width="11.42578125" bestFit="1" customWidth="1"/>
  </cols>
  <sheetData>
    <row r="1" spans="2:11" x14ac:dyDescent="0.25">
      <c r="B1" t="s">
        <v>18</v>
      </c>
    </row>
    <row r="2" spans="2:11" s="37" customFormat="1" ht="12.75" x14ac:dyDescent="0.2">
      <c r="B2" s="34"/>
      <c r="C2" s="34" t="s">
        <v>15</v>
      </c>
      <c r="D2" s="34" t="s">
        <v>16</v>
      </c>
      <c r="E2" s="34" t="s">
        <v>0</v>
      </c>
      <c r="F2" s="34"/>
      <c r="G2" s="35"/>
      <c r="H2" s="36" t="s">
        <v>19</v>
      </c>
      <c r="I2" s="38" t="s">
        <v>13</v>
      </c>
    </row>
    <row r="3" spans="2:11" s="6" customFormat="1" ht="12.75" x14ac:dyDescent="0.2">
      <c r="B3" s="7" t="s">
        <v>1</v>
      </c>
      <c r="C3" s="8">
        <v>16560</v>
      </c>
      <c r="D3" s="8">
        <v>20035</v>
      </c>
      <c r="E3" s="9"/>
      <c r="F3" s="10"/>
      <c r="G3" s="11"/>
      <c r="H3" s="32">
        <f>'[2]TOP TÍM'!$A$2+'[2]TOP TÍM'!$D$2+'[2]TOP TÍM'!$J$2+'[2]TOP TÍM'!$P$2</f>
        <v>34415</v>
      </c>
      <c r="I3" s="39">
        <f>C3+D3+H3</f>
        <v>71010</v>
      </c>
    </row>
    <row r="4" spans="2:11" s="6" customFormat="1" ht="12.75" x14ac:dyDescent="0.2">
      <c r="B4" s="7" t="s">
        <v>2</v>
      </c>
      <c r="C4" s="8">
        <f>[1]LAA!B11</f>
        <v>16000</v>
      </c>
      <c r="D4" s="8">
        <f>[1]LAA!C11</f>
        <v>3000</v>
      </c>
      <c r="E4" s="11"/>
      <c r="F4" s="12"/>
      <c r="G4" s="11"/>
      <c r="H4" s="32">
        <v>0</v>
      </c>
      <c r="I4" s="39">
        <f t="shared" ref="I4:I9" si="0">C4+D4+H4</f>
        <v>19000</v>
      </c>
    </row>
    <row r="5" spans="2:11" s="6" customFormat="1" ht="12.75" x14ac:dyDescent="0.2">
      <c r="B5" s="7" t="s">
        <v>3</v>
      </c>
      <c r="C5" s="8">
        <f>[1]BEZMOT.LIETANIE!B11</f>
        <v>20050</v>
      </c>
      <c r="D5" s="8">
        <f>[1]BEZMOT.LIETANIE!C11</f>
        <v>7825</v>
      </c>
      <c r="E5" s="11"/>
      <c r="F5" s="12"/>
      <c r="G5" s="11"/>
      <c r="H5" s="32">
        <v>0</v>
      </c>
      <c r="I5" s="39">
        <f t="shared" si="0"/>
        <v>27875</v>
      </c>
    </row>
    <row r="6" spans="2:11" s="6" customFormat="1" ht="12.75" x14ac:dyDescent="0.2">
      <c r="B6" s="7" t="s">
        <v>4</v>
      </c>
      <c r="C6" s="8">
        <f>[1]MOT.LIETANIE!B11</f>
        <v>19460</v>
      </c>
      <c r="D6" s="8">
        <f>[1]MOT.LIETANIE!C11</f>
        <v>2160</v>
      </c>
      <c r="E6" s="11"/>
      <c r="F6" s="12"/>
      <c r="G6" s="11"/>
      <c r="H6" s="32">
        <f>'[2]TOP TÍM'!$M$2+'[2]TOP TÍM'!$G$2</f>
        <v>20857</v>
      </c>
      <c r="I6" s="39">
        <f t="shared" si="0"/>
        <v>42477</v>
      </c>
    </row>
    <row r="7" spans="2:11" s="6" customFormat="1" ht="12.75" x14ac:dyDescent="0.2">
      <c r="B7" s="7" t="s">
        <v>5</v>
      </c>
      <c r="C7" s="8">
        <f>[1]PARA!B11</f>
        <v>10979</v>
      </c>
      <c r="D7" s="13">
        <f>[1]PARA!C11</f>
        <v>1000</v>
      </c>
      <c r="E7" s="11"/>
      <c r="F7" s="12"/>
      <c r="G7" s="11"/>
      <c r="H7" s="32">
        <v>0</v>
      </c>
      <c r="I7" s="39">
        <f t="shared" si="0"/>
        <v>11979</v>
      </c>
    </row>
    <row r="8" spans="2:11" s="6" customFormat="1" ht="12.75" x14ac:dyDescent="0.2">
      <c r="B8" s="7" t="s">
        <v>6</v>
      </c>
      <c r="C8" s="14">
        <f>[1]BALÓNY!B11</f>
        <v>2000</v>
      </c>
      <c r="D8" s="13">
        <f>[1]BALÓNY!C11</f>
        <v>0</v>
      </c>
      <c r="E8" s="11"/>
      <c r="F8" s="12"/>
      <c r="G8" s="11"/>
      <c r="H8" s="32">
        <v>0</v>
      </c>
      <c r="I8" s="39">
        <f t="shared" si="0"/>
        <v>2000</v>
      </c>
    </row>
    <row r="9" spans="2:11" s="6" customFormat="1" ht="12.75" x14ac:dyDescent="0.2">
      <c r="B9" s="7" t="s">
        <v>7</v>
      </c>
      <c r="C9" s="14">
        <v>0</v>
      </c>
      <c r="D9" s="13">
        <v>0</v>
      </c>
      <c r="E9" s="11"/>
      <c r="F9" s="12"/>
      <c r="G9" s="11"/>
      <c r="H9" s="32">
        <v>0</v>
      </c>
      <c r="I9" s="39">
        <f t="shared" si="0"/>
        <v>0</v>
      </c>
    </row>
    <row r="10" spans="2:11" s="23" customFormat="1" ht="12.75" x14ac:dyDescent="0.2">
      <c r="B10" s="20" t="s">
        <v>13</v>
      </c>
      <c r="C10" s="21">
        <f>SUM(C3:C9)</f>
        <v>85049</v>
      </c>
      <c r="D10" s="21">
        <f>SUM(D3:D9)</f>
        <v>34020</v>
      </c>
      <c r="E10" s="21">
        <v>0</v>
      </c>
      <c r="F10" s="21">
        <v>0</v>
      </c>
      <c r="G10" s="22">
        <f>C10+D10</f>
        <v>119069</v>
      </c>
      <c r="H10" s="33">
        <f>SUM(H3:H9)</f>
        <v>55272</v>
      </c>
      <c r="I10" s="40">
        <f>SUM(I3:I9)</f>
        <v>174341</v>
      </c>
    </row>
    <row r="12" spans="2:11" x14ac:dyDescent="0.25">
      <c r="I12" s="1"/>
      <c r="K12" s="1"/>
    </row>
    <row r="13" spans="2:11" x14ac:dyDescent="0.25">
      <c r="I13" s="1"/>
      <c r="K13" s="1"/>
    </row>
    <row r="14" spans="2:11" x14ac:dyDescent="0.25">
      <c r="B14" s="2" t="s">
        <v>14</v>
      </c>
      <c r="C14" s="2"/>
      <c r="D14" s="2"/>
      <c r="E14" s="2"/>
      <c r="F14" s="2"/>
      <c r="G14" s="2"/>
      <c r="H14" s="2"/>
      <c r="I14" s="15">
        <v>186889</v>
      </c>
      <c r="K14" s="1"/>
    </row>
    <row r="15" spans="2:11" x14ac:dyDescent="0.25">
      <c r="B15" s="24"/>
      <c r="C15" s="24"/>
      <c r="D15" s="24"/>
      <c r="E15" s="24"/>
      <c r="F15" s="24"/>
      <c r="G15" s="24"/>
      <c r="H15" s="24"/>
      <c r="I15" s="25"/>
      <c r="K15" s="1"/>
    </row>
    <row r="16" spans="2:11" x14ac:dyDescent="0.25">
      <c r="B16" s="29" t="s">
        <v>8</v>
      </c>
      <c r="C16" s="30"/>
      <c r="D16" s="30"/>
      <c r="E16" s="30"/>
      <c r="F16" s="30"/>
      <c r="G16" s="30"/>
      <c r="H16" s="30"/>
      <c r="I16" s="16">
        <v>28033</v>
      </c>
      <c r="K16" s="5">
        <f>I16</f>
        <v>28033</v>
      </c>
    </row>
    <row r="17" spans="2:13" x14ac:dyDescent="0.25">
      <c r="B17" s="29" t="s">
        <v>9</v>
      </c>
      <c r="C17" s="30"/>
      <c r="D17" s="30"/>
      <c r="E17" s="30"/>
      <c r="F17" s="30"/>
      <c r="G17" s="30"/>
      <c r="H17" s="30"/>
      <c r="I17" s="16">
        <v>37378</v>
      </c>
      <c r="K17" s="3">
        <f>I17</f>
        <v>37378</v>
      </c>
      <c r="M17" s="1"/>
    </row>
    <row r="18" spans="2:13" x14ac:dyDescent="0.25">
      <c r="B18" s="29" t="s">
        <v>10</v>
      </c>
      <c r="C18" s="30"/>
      <c r="D18" s="30"/>
      <c r="E18" s="30"/>
      <c r="F18" s="30"/>
      <c r="G18" s="30"/>
      <c r="H18" s="30"/>
      <c r="I18" s="16">
        <v>46722</v>
      </c>
      <c r="K18" s="3">
        <v>89478</v>
      </c>
      <c r="M18" s="1"/>
    </row>
    <row r="19" spans="2:13" x14ac:dyDescent="0.25">
      <c r="B19" s="29" t="s">
        <v>11</v>
      </c>
      <c r="C19" s="30"/>
      <c r="D19" s="30"/>
      <c r="E19" s="30"/>
      <c r="F19" s="30"/>
      <c r="G19" s="30"/>
      <c r="H19" s="30"/>
      <c r="I19" s="16">
        <v>28033</v>
      </c>
      <c r="K19" s="4">
        <v>32000</v>
      </c>
    </row>
    <row r="20" spans="2:13" x14ac:dyDescent="0.25">
      <c r="B20" s="29" t="s">
        <v>12</v>
      </c>
      <c r="C20" s="30"/>
      <c r="D20" s="30"/>
      <c r="E20" s="30"/>
      <c r="F20" s="30"/>
      <c r="G20" s="30"/>
      <c r="H20" s="30"/>
      <c r="I20" s="16">
        <v>0</v>
      </c>
      <c r="K20" s="1"/>
    </row>
    <row r="21" spans="2:13" x14ac:dyDescent="0.25">
      <c r="B21" s="26"/>
      <c r="C21" s="27"/>
      <c r="D21" s="27"/>
      <c r="E21" s="27"/>
      <c r="F21" s="27"/>
      <c r="G21" s="27"/>
      <c r="H21" s="28"/>
      <c r="I21" s="17">
        <f>SUM(I16:I20)</f>
        <v>140166</v>
      </c>
      <c r="K21" s="19">
        <f>SUM(K16:K20)</f>
        <v>186889</v>
      </c>
      <c r="M21" s="18">
        <f>K17+K18</f>
        <v>126856</v>
      </c>
    </row>
    <row r="22" spans="2:13" x14ac:dyDescent="0.25">
      <c r="K22" s="1"/>
    </row>
    <row r="23" spans="2:13" x14ac:dyDescent="0.25">
      <c r="E23" s="31" t="s">
        <v>17</v>
      </c>
      <c r="F23" s="31"/>
      <c r="G23" s="31"/>
      <c r="H23" s="31"/>
      <c r="I23" s="19">
        <f>I14-I21</f>
        <v>46723</v>
      </c>
      <c r="K23" s="19"/>
    </row>
  </sheetData>
  <mergeCells count="7">
    <mergeCell ref="E23:H23"/>
    <mergeCell ref="B21:H21"/>
    <mergeCell ref="B16:H16"/>
    <mergeCell ref="B17:H17"/>
    <mergeCell ref="B18:H18"/>
    <mergeCell ref="B19:H19"/>
    <mergeCell ref="B20:H20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spohanka</dc:creator>
  <cp:lastModifiedBy>spohanka</cp:lastModifiedBy>
  <dcterms:created xsi:type="dcterms:W3CDTF">2022-03-04T13:04:33Z</dcterms:created>
  <dcterms:modified xsi:type="dcterms:W3CDTF">2022-03-07T19:52:51Z</dcterms:modified>
</cp:coreProperties>
</file>